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А11">#REF!</definedName>
  </definedNames>
  <calcPr fullCalcOnLoad="1"/>
</workbook>
</file>

<file path=xl/sharedStrings.xml><?xml version="1.0" encoding="utf-8"?>
<sst xmlns="http://schemas.openxmlformats.org/spreadsheetml/2006/main" count="240" uniqueCount="116">
  <si>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</si>
  <si>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Код бюджетной классификации Российской Федерации</t>
  </si>
  <si>
    <t>Наименование кода группы, подгруппы, статьи, подстатьи, элемента, программы (подпрограммы), кода экономической классификации доходов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</si>
  <si>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</si>
  <si>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</si>
  <si>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</si>
  <si>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</si>
  <si>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</si>
  <si>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1 01 02010 01 0000 110 </t>
  </si>
  <si>
    <t>1 05 00000 00 0000 000</t>
  </si>
  <si>
    <t>НАЛОГИ НА СОВОКУПНЫЙ ДОХОД</t>
  </si>
  <si>
    <t>1 11 00000 00 0000 000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</si>
  <si>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</si>
  <si>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</si>
  <si>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</si>
  <si>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</si>
  <si>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 xml:space="preserve">1 05 03000 01 0000 110 </t>
  </si>
  <si>
    <t>Единый сельскохозяйственный налог</t>
  </si>
  <si>
    <t xml:space="preserve">                                                                                                                              Приложение 1</t>
  </si>
  <si>
    <t>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</si>
  <si>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</si>
  <si>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</si>
  <si>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1 11 09035 10 0000 120</t>
  </si>
  <si>
    <t>Доходы от эксплуатации и использования имущества автомобильных дорог, находящихся в собственности поселений</t>
  </si>
  <si>
    <t>ДОХОДЫ ОТ ИСПОЛЬЗОВАНИЯ ИМУЩЕСТВА, НАХОДЯЩЕГОСЯ В ГОСУДАРСТВЕННОЙ И МУНИЦИПАЛЬНОЙ СОБСТВЕННОСТИ</t>
  </si>
  <si>
    <t xml:space="preserve">                            к решению  Совета городского поселения Приютовский поссовет  </t>
  </si>
  <si>
    <t xml:space="preserve">                                                                    муниципального района  Белебеевский район Республики Башкортостан </t>
  </si>
  <si>
    <t xml:space="preserve"> Поступление доходов в бюджет городского поселения Приютовский поссовет  </t>
  </si>
  <si>
    <t>Факт</t>
  </si>
  <si>
    <t>руб.</t>
  </si>
  <si>
    <t>% исполнения</t>
  </si>
  <si>
    <t>План за год</t>
  </si>
  <si>
    <t>План за квартал</t>
  </si>
  <si>
    <t>Прочие поступления от использования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т.ч. казенных)</t>
  </si>
  <si>
    <t xml:space="preserve"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</t>
  </si>
  <si>
    <t>Доходы от сдачи в аренду имущества,составляющего казну поселений(за исключением земельных участков)</t>
  </si>
  <si>
    <t>Доходы от реализации иного имущества, находящегося в собственностипоселений(за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</si>
  <si>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</si>
  <si>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Доходы от продажи земельных участков,государственная собственность на которые не разграничена и которые расположены в границах поселений                                   </t>
  </si>
  <si>
    <t>Налог на доходы физических лиц,полученных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 учредивших адвокатские кабинеты, и других лиц,занимающихся частной практикой, в сооответствии со статьей 227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</si>
  <si>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</si>
  <si>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1 01 0202001 1000 110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</si>
  <si>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</si>
  <si>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1 01 0203001 3000 110</t>
  </si>
  <si>
    <t>Прочие доходы от компенсации затрат бюджетов поселений</t>
  </si>
  <si>
    <t xml:space="preserve">"Об  исполнении бюджета городского поселения Приютовский поссовет   </t>
  </si>
  <si>
    <t>1 01 0202001 2100 110</t>
  </si>
  <si>
    <t>1 01 0203001 2100 110</t>
  </si>
  <si>
    <t>1 01 0203001 2200 110</t>
  </si>
  <si>
    <t>1 01 0203001 4000 110</t>
  </si>
  <si>
    <t>1 03 0223001 0000 110</t>
  </si>
  <si>
    <t>1 03 0224001 0000 110</t>
  </si>
  <si>
    <t>1 03 0225001 0000 110</t>
  </si>
  <si>
    <t>1 03 0226001 0000 110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</si>
  <si>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</si>
  <si>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и (или) карбюраторных(инжекторных) двигателей,подлежащее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</si>
  <si>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</si>
  <si>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прмягонный бензин,подлежащее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</si>
  <si>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1 06 01030 13 0000 110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</si>
  <si>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</si>
  <si>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</si>
  <si>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1 06 06043 13 0000 110</t>
  </si>
  <si>
    <t>1 11 05013 13 0000 120</t>
  </si>
  <si>
    <t>1 11 05075 13 0000 120</t>
  </si>
  <si>
    <t>1 11 09045 13 0000 120</t>
  </si>
  <si>
    <t>1 13 02995 13 0000 130</t>
  </si>
  <si>
    <t>1 14 02053 13 0000 410</t>
  </si>
  <si>
    <t>1 14 02053 13 0000 440</t>
  </si>
  <si>
    <t>114 06013 13 0000 430</t>
  </si>
  <si>
    <t>1 16 90050 13 0000 140</t>
  </si>
  <si>
    <t xml:space="preserve">Глава администрации </t>
  </si>
  <si>
    <t>Л.Р.Юнусова</t>
  </si>
  <si>
    <t>Главный бухгалтер</t>
  </si>
  <si>
    <t>1 01 0202001 3000 110</t>
  </si>
  <si>
    <t>Доходы от уплаты акцизов</t>
  </si>
  <si>
    <t>1 03 0000000 0000 000</t>
  </si>
  <si>
    <t>1 09 04053 13 2100 110</t>
  </si>
  <si>
    <t>1 09 04053 13 1000 110</t>
  </si>
  <si>
    <t>Земельный налог (по обязательствам возникшим до 1 января 2006 года),мобилизуемый на территориях городских поселений</t>
  </si>
  <si>
    <t>1 11 05025 13 0000 120</t>
  </si>
  <si>
    <t>Доходы, получаемые в виде арендной платы,а также средства от продажи права на заключение жоговоров аренды за земли,находящиеся в собственности городских поселений(за исключением земельных участков муниципальных бюджетных и автономных учреждений)</t>
  </si>
  <si>
    <t>1 09 04053 13 3000 110</t>
  </si>
  <si>
    <t>Земельный налог (по обстоятельствам,возникшим до 1 января 2006 года), мобилизуемый на территориях городских поселений</t>
  </si>
  <si>
    <t xml:space="preserve">                             Э.С.Лаптева</t>
  </si>
  <si>
    <t>114 06313 13 0000 430</t>
  </si>
  <si>
    <t xml:space="preserve">Плата за увеличение площади земельных участков ,находящихся в частной собственности, в результате пепераспределения таких земельных участков и земель (или) земельных участков, государственная собственность  на которые не разграничена и которые расположены в границах городских поселений </t>
  </si>
  <si>
    <t>1 01 02020 01 0000 110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</si>
  <si>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 Налогового кодекса Российской Федерации</t>
  </si>
  <si>
    <t>1 01 0203001 0000 110</t>
  </si>
  <si>
    <t>1 08 07175 01 0000 110</t>
  </si>
  <si>
    <t>Государственная пошлина за выдачу органам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опасных,тяжеловесных и (или) крупногабаритных грузов, зачисляемая в бюджеты поселений</t>
  </si>
  <si>
    <t xml:space="preserve">                          муниципального района  Белебеевский   район Республики Башкортостан за 12 месяцев  2017 года"</t>
  </si>
  <si>
    <t>муниципального района Белебеевский район Республики Башкортостан за 12 месяцев 2017 года</t>
  </si>
  <si>
    <t>2 02 15002 13 0000 151</t>
  </si>
  <si>
    <t>Дотации бюджетам городских поселений на поддержку мер по обеспечению сбалансированности бюджетов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</si>
  <si>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</si>
  <si>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</t>
  </si>
  <si>
    <t>2 02 20302 13 0000 151</t>
  </si>
  <si>
    <t>2 02 25555 13 0000 151</t>
  </si>
  <si>
    <t>Субсидии бюджетам городских поселений на поддержку государственных программ субьектов РФ и муниципальных рограмм формирования современной городской среды</t>
  </si>
  <si>
    <t>2 02 29999 13 0000 151</t>
  </si>
  <si>
    <t>Прочие субсидии бюджетам городских поселений</t>
  </si>
  <si>
    <t>2 02 35118 13 0000 151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</si>
  <si>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</si>
  <si>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</si>
  <si>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2 02 49999 13 0000 151</t>
  </si>
  <si>
    <t>2 02 90054 13 0000 151</t>
  </si>
  <si>
    <t xml:space="preserve">Прочие безвозмездные поступления в бюджеты городских поселений </t>
  </si>
  <si>
    <t>2 07 05030 13 0000 151</t>
  </si>
  <si>
    <t xml:space="preserve">                                                                                                                              Приложение 2</t>
  </si>
  <si>
    <t xml:space="preserve">         2018г.</t>
  </si>
  <si>
    <t xml:space="preserve">       2019г.</t>
  </si>
  <si>
    <t>муниципального района Белебеевский район Республики Башкортостан за плановый период 2018 и 2019 годов</t>
  </si>
  <si>
    <t>Субсидии бюджетам городских поселений на обеспечение мероприятий по переселению граждан из аварийного жилищного фонда</t>
  </si>
  <si>
    <t xml:space="preserve">                                                                                                от  25 мая 2018 года  № 362</t>
  </si>
  <si>
    <t xml:space="preserve">                                                                                                от 25 мая 2018 года № 362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</si>
</sst>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2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75" zoomScaleNormal="75" zoomScalePageLayoutView="0" workbookViewId="0" topLeftCell="A1">
      <selection activeCell="C17" sqref="C17"/>
    </sheetView>
  </sheetViews>
  <sheetFormatPr defaultColWidth="23.28125" defaultRowHeight="12.75"/>
  <cols>
    <col min="1" max="1" width="27.140625" style="17" customWidth="1"/>
    <col min="2" max="2" width="44.8515625" style="17" customWidth="1"/>
    <col min="3" max="3" width="17.00390625" style="25" customWidth="1"/>
    <col min="4" max="4" width="17.140625" style="17" hidden="1" customWidth="1"/>
    <col min="5" max="5" width="17.28125" style="17" customWidth="1"/>
    <col min="6" max="6" width="13.28125" style="17" customWidth="1"/>
    <col min="7" max="7" width="17.8515625" style="1" customWidth="1"/>
    <col min="8" max="16384" width="23.28125" style="1" customWidth="1"/>
  </cols>
  <sheetData>
    <row r="1" spans="1:7" ht="15.75" customHeight="1">
      <c r="A1" s="38" t="s">
        <v>18</v>
      </c>
      <c r="B1" s="38"/>
      <c r="C1" s="38"/>
      <c r="D1" s="38"/>
      <c r="E1" s="38"/>
      <c r="F1" s="38"/>
      <c r="G1" s="9"/>
    </row>
    <row r="2" spans="1:7" ht="15.75" customHeight="1">
      <c r="A2" s="38" t="s">
        <v>25</v>
      </c>
      <c r="B2" s="38"/>
      <c r="C2" s="38"/>
      <c r="D2" s="38"/>
      <c r="E2" s="38"/>
      <c r="F2" s="38"/>
      <c r="G2" s="9"/>
    </row>
    <row r="3" spans="1:7" ht="15.75" customHeight="1">
      <c r="A3" s="38" t="s">
        <v>26</v>
      </c>
      <c r="B3" s="38"/>
      <c r="C3" s="38"/>
      <c r="D3" s="38"/>
      <c r="E3" s="38"/>
      <c r="F3" s="38"/>
      <c r="G3" s="9"/>
    </row>
    <row r="4" spans="1:7" ht="15.75" customHeight="1">
      <c r="A4" s="39" t="s">
        <v>45</v>
      </c>
      <c r="B4" s="39"/>
      <c r="C4" s="39"/>
      <c r="D4" s="39"/>
      <c r="E4" s="39"/>
      <c r="F4" s="39"/>
      <c r="G4" s="11"/>
    </row>
    <row r="5" spans="1:7" ht="15.75" customHeight="1">
      <c r="A5" s="38" t="s">
        <v>91</v>
      </c>
      <c r="B5" s="38"/>
      <c r="C5" s="38"/>
      <c r="D5" s="38"/>
      <c r="E5" s="38"/>
      <c r="F5" s="38"/>
      <c r="G5" s="9"/>
    </row>
    <row r="6" spans="1:7" ht="15.75" customHeight="1">
      <c r="A6" s="38" t="s">
        <v>115</v>
      </c>
      <c r="B6" s="38"/>
      <c r="C6" s="38"/>
      <c r="D6" s="38"/>
      <c r="E6" s="38"/>
      <c r="F6" s="38"/>
      <c r="G6" s="9"/>
    </row>
    <row r="7" spans="1:6" ht="15.75">
      <c r="A7" s="25"/>
      <c r="B7" s="25"/>
      <c r="D7" s="25"/>
      <c r="E7" s="25"/>
      <c r="F7" s="25"/>
    </row>
    <row r="8" spans="1:7" ht="15.75" customHeight="1">
      <c r="A8" s="40" t="s">
        <v>27</v>
      </c>
      <c r="B8" s="40"/>
      <c r="C8" s="40"/>
      <c r="D8" s="40"/>
      <c r="E8" s="40"/>
      <c r="F8" s="40"/>
      <c r="G8" s="10"/>
    </row>
    <row r="9" spans="1:7" ht="12" customHeight="1">
      <c r="A9" s="40" t="s">
        <v>92</v>
      </c>
      <c r="B9" s="40"/>
      <c r="C9" s="40"/>
      <c r="D9" s="40"/>
      <c r="E9" s="40"/>
      <c r="F9" s="40"/>
      <c r="G9" s="10"/>
    </row>
    <row r="10" spans="1:6" ht="15.75">
      <c r="A10" s="25"/>
      <c r="B10" s="25"/>
      <c r="D10" s="25"/>
      <c r="E10" s="25"/>
      <c r="F10" s="26" t="s">
        <v>29</v>
      </c>
    </row>
    <row r="11" spans="1:7" ht="63">
      <c r="A11" s="27" t="s">
        <v>1</v>
      </c>
      <c r="B11" s="27" t="s">
        <v>2</v>
      </c>
      <c r="C11" s="27" t="s">
        <v>31</v>
      </c>
      <c r="D11" s="27" t="s">
        <v>32</v>
      </c>
      <c r="E11" s="27" t="s">
        <v>28</v>
      </c>
      <c r="F11" s="27" t="s">
        <v>30</v>
      </c>
      <c r="G11" s="2"/>
    </row>
    <row r="12" spans="1:7" ht="15.75">
      <c r="A12" s="28" t="s">
        <v>3</v>
      </c>
      <c r="B12" s="28"/>
      <c r="C12" s="29">
        <f>C13+C53</f>
        <v>230048161.26999998</v>
      </c>
      <c r="D12" s="29">
        <f>C12/2</f>
        <v>115024080.63499999</v>
      </c>
      <c r="E12" s="29">
        <f>E13+E53</f>
        <v>234169984.16599998</v>
      </c>
      <c r="F12" s="29">
        <f>E12/C12*100</f>
        <v>101.79172173046076</v>
      </c>
      <c r="G12" s="12"/>
    </row>
    <row r="13" spans="1:7" ht="22.5" customHeight="1">
      <c r="A13" s="30" t="s">
        <v>4</v>
      </c>
      <c r="B13" s="30" t="s">
        <v>5</v>
      </c>
      <c r="C13" s="24">
        <f>C14+C25+C30+C32+C40+C47</f>
        <v>36929653.34000001</v>
      </c>
      <c r="D13" s="29">
        <f>C13/4</f>
        <v>9232413.335000003</v>
      </c>
      <c r="E13" s="24">
        <f>E14+E30+E32+E40+E47+E25</f>
        <v>41113350.32600001</v>
      </c>
      <c r="F13" s="29">
        <f>E13/C13*100</f>
        <v>111.32882821152417</v>
      </c>
      <c r="G13" s="13"/>
    </row>
    <row r="14" spans="1:7" ht="23.25" customHeight="1">
      <c r="A14" s="30" t="s">
        <v>6</v>
      </c>
      <c r="B14" s="30" t="s">
        <v>7</v>
      </c>
      <c r="C14" s="24">
        <f>C15+C17+C18+C19+C20+C21+C22+C23+C24+C16</f>
        <v>17656681.220000003</v>
      </c>
      <c r="D14" s="29">
        <f>C14/4</f>
        <v>4414170.305000001</v>
      </c>
      <c r="E14" s="24">
        <f>E15+E17+E18+E19+E20+E21+E22+E23+E24+E16</f>
        <v>18498929.000000004</v>
      </c>
      <c r="F14" s="29">
        <f>E14/C14*100</f>
        <v>104.77013641185285</v>
      </c>
      <c r="G14" s="13"/>
    </row>
    <row r="15" spans="1:7" ht="110.25">
      <c r="A15" s="4" t="s">
        <v>8</v>
      </c>
      <c r="B15" s="4" t="s">
        <v>34</v>
      </c>
      <c r="C15" s="23">
        <v>17540000</v>
      </c>
      <c r="D15" s="6">
        <f>C15/4</f>
        <v>4385000</v>
      </c>
      <c r="E15" s="7">
        <v>18374122.78</v>
      </c>
      <c r="F15" s="6">
        <f>E15/C15*100</f>
        <v>104.75554606613456</v>
      </c>
      <c r="G15" s="14"/>
    </row>
    <row r="16" spans="1:7" ht="110.25">
      <c r="A16" s="4" t="s">
        <v>86</v>
      </c>
      <c r="B16" s="4" t="s">
        <v>87</v>
      </c>
      <c r="C16" s="23">
        <v>51672.62</v>
      </c>
      <c r="D16" s="6"/>
      <c r="E16" s="7">
        <v>59797.62</v>
      </c>
      <c r="F16" s="6">
        <f>E16/C16*100</f>
        <v>115.72399464164968</v>
      </c>
      <c r="G16" s="14"/>
    </row>
    <row r="17" spans="1:7" ht="156.75" customHeight="1">
      <c r="A17" s="4" t="s">
        <v>41</v>
      </c>
      <c r="B17" s="4" t="s">
        <v>39</v>
      </c>
      <c r="C17" s="23"/>
      <c r="D17" s="6"/>
      <c r="E17" s="7">
        <v>0</v>
      </c>
      <c r="F17" s="6"/>
      <c r="G17" s="14"/>
    </row>
    <row r="18" spans="1:7" ht="157.5" customHeight="1">
      <c r="A18" s="4" t="s">
        <v>46</v>
      </c>
      <c r="B18" s="4" t="s">
        <v>39</v>
      </c>
      <c r="C18" s="23"/>
      <c r="D18" s="6"/>
      <c r="E18" s="7">
        <v>0</v>
      </c>
      <c r="F18" s="6"/>
      <c r="G18" s="14"/>
    </row>
    <row r="19" spans="1:7" ht="157.5" customHeight="1">
      <c r="A19" s="4" t="s">
        <v>73</v>
      </c>
      <c r="B19" s="4" t="s">
        <v>39</v>
      </c>
      <c r="C19" s="23"/>
      <c r="D19" s="6"/>
      <c r="E19" s="7">
        <v>0</v>
      </c>
      <c r="F19" s="6"/>
      <c r="G19" s="14"/>
    </row>
    <row r="20" spans="1:7" ht="63" customHeight="1">
      <c r="A20" s="4" t="s">
        <v>88</v>
      </c>
      <c r="B20" s="4" t="s">
        <v>40</v>
      </c>
      <c r="C20" s="23">
        <v>65008.6</v>
      </c>
      <c r="D20" s="6"/>
      <c r="E20" s="7">
        <v>65008.6</v>
      </c>
      <c r="F20" s="6">
        <f>E20/C20*100</f>
        <v>100</v>
      </c>
      <c r="G20" s="14"/>
    </row>
    <row r="21" spans="1:7" ht="75" customHeight="1">
      <c r="A21" s="4" t="s">
        <v>47</v>
      </c>
      <c r="B21" s="4" t="s">
        <v>42</v>
      </c>
      <c r="C21" s="23"/>
      <c r="D21" s="6"/>
      <c r="E21" s="7">
        <v>0</v>
      </c>
      <c r="F21" s="6"/>
      <c r="G21" s="14"/>
    </row>
    <row r="22" spans="1:7" ht="63">
      <c r="A22" s="4" t="s">
        <v>48</v>
      </c>
      <c r="B22" s="4" t="s">
        <v>42</v>
      </c>
      <c r="C22" s="23"/>
      <c r="D22" s="6"/>
      <c r="E22" s="7">
        <v>0</v>
      </c>
      <c r="F22" s="6"/>
      <c r="G22" s="14"/>
    </row>
    <row r="23" spans="1:7" ht="63">
      <c r="A23" s="4" t="s">
        <v>43</v>
      </c>
      <c r="B23" s="4" t="s">
        <v>42</v>
      </c>
      <c r="C23" s="23"/>
      <c r="D23" s="6"/>
      <c r="E23" s="7">
        <v>0</v>
      </c>
      <c r="F23" s="6"/>
      <c r="G23" s="14"/>
    </row>
    <row r="24" spans="1:7" ht="60.75" customHeight="1">
      <c r="A24" s="4" t="s">
        <v>49</v>
      </c>
      <c r="B24" s="4" t="s">
        <v>42</v>
      </c>
      <c r="C24" s="23"/>
      <c r="D24" s="6"/>
      <c r="E24" s="7">
        <v>0</v>
      </c>
      <c r="F24" s="6"/>
      <c r="G24" s="14"/>
    </row>
    <row r="25" spans="1:7" ht="27" customHeight="1">
      <c r="A25" s="3" t="s">
        <v>75</v>
      </c>
      <c r="B25" s="3" t="s">
        <v>74</v>
      </c>
      <c r="C25" s="24">
        <f>C26+C27+C28+C29</f>
        <v>1787300</v>
      </c>
      <c r="D25" s="6"/>
      <c r="E25" s="5">
        <f>E26+E27+E28+E29</f>
        <v>1654202.4499999997</v>
      </c>
      <c r="F25" s="6">
        <f>E25/C25*100</f>
        <v>92.55315000279751</v>
      </c>
      <c r="G25" s="14"/>
    </row>
    <row r="26" spans="1:7" ht="96.75" customHeight="1">
      <c r="A26" s="4" t="s">
        <v>50</v>
      </c>
      <c r="B26" s="4" t="s">
        <v>54</v>
      </c>
      <c r="C26" s="23">
        <v>748000</v>
      </c>
      <c r="D26" s="6"/>
      <c r="E26" s="7">
        <v>679710.73</v>
      </c>
      <c r="F26" s="6">
        <f>E26/C26*100</f>
        <v>90.87041844919786</v>
      </c>
      <c r="G26" s="14"/>
    </row>
    <row r="27" spans="1:7" ht="113.25" customHeight="1">
      <c r="A27" s="4" t="s">
        <v>51</v>
      </c>
      <c r="B27" s="4" t="s">
        <v>55</v>
      </c>
      <c r="C27" s="23">
        <v>10700</v>
      </c>
      <c r="D27" s="6"/>
      <c r="E27" s="7">
        <v>6900.2</v>
      </c>
      <c r="F27" s="6">
        <f>E27/C27*100</f>
        <v>64.48785046728972</v>
      </c>
      <c r="G27" s="14"/>
    </row>
    <row r="28" spans="1:7" ht="109.5" customHeight="1">
      <c r="A28" s="4" t="s">
        <v>52</v>
      </c>
      <c r="B28" s="4" t="s">
        <v>56</v>
      </c>
      <c r="C28" s="23">
        <v>1028600</v>
      </c>
      <c r="D28" s="6"/>
      <c r="E28" s="7">
        <v>1099235.4</v>
      </c>
      <c r="F28" s="6">
        <f>E28/C28*100</f>
        <v>106.86713980167217</v>
      </c>
      <c r="G28" s="14"/>
    </row>
    <row r="29" spans="1:7" ht="104.25" customHeight="1">
      <c r="A29" s="4" t="s">
        <v>53</v>
      </c>
      <c r="B29" s="4" t="s">
        <v>57</v>
      </c>
      <c r="C29" s="23"/>
      <c r="D29" s="6"/>
      <c r="E29" s="7">
        <v>-131643.88</v>
      </c>
      <c r="F29" s="6"/>
      <c r="G29" s="13"/>
    </row>
    <row r="30" spans="1:7" ht="21" customHeight="1">
      <c r="A30" s="3" t="s">
        <v>9</v>
      </c>
      <c r="B30" s="3" t="s">
        <v>10</v>
      </c>
      <c r="C30" s="24">
        <f>C31</f>
        <v>20000</v>
      </c>
      <c r="D30" s="6">
        <f aca="true" t="shared" si="0" ref="D30:D44">C30/4</f>
        <v>5000</v>
      </c>
      <c r="E30" s="5">
        <f>E31</f>
        <v>32068</v>
      </c>
      <c r="F30" s="6">
        <f aca="true" t="shared" si="1" ref="F30:F36">E30/C30*100</f>
        <v>160.34</v>
      </c>
      <c r="G30" s="8"/>
    </row>
    <row r="31" spans="1:7" ht="21.75" customHeight="1">
      <c r="A31" s="4" t="s">
        <v>16</v>
      </c>
      <c r="B31" s="4" t="s">
        <v>17</v>
      </c>
      <c r="C31" s="23">
        <v>20000</v>
      </c>
      <c r="D31" s="6">
        <f t="shared" si="0"/>
        <v>5000</v>
      </c>
      <c r="E31" s="7">
        <v>32068</v>
      </c>
      <c r="F31" s="6">
        <f t="shared" si="1"/>
        <v>160.34</v>
      </c>
      <c r="G31" s="13"/>
    </row>
    <row r="32" spans="1:7" ht="15.75">
      <c r="A32" s="3" t="s">
        <v>19</v>
      </c>
      <c r="B32" s="3" t="s">
        <v>20</v>
      </c>
      <c r="C32" s="24">
        <f>SUM(C33:C39)</f>
        <v>12249472.58</v>
      </c>
      <c r="D32" s="6">
        <f t="shared" si="0"/>
        <v>3062368.145</v>
      </c>
      <c r="E32" s="5">
        <f>SUM(E33:E39)</f>
        <v>15633041.97</v>
      </c>
      <c r="F32" s="6">
        <f t="shared" si="1"/>
        <v>127.62216387605483</v>
      </c>
      <c r="G32" s="14"/>
    </row>
    <row r="33" spans="1:7" ht="47.25" customHeight="1">
      <c r="A33" s="4" t="s">
        <v>58</v>
      </c>
      <c r="B33" s="4" t="s">
        <v>21</v>
      </c>
      <c r="C33" s="23">
        <v>1800000</v>
      </c>
      <c r="D33" s="6">
        <f t="shared" si="0"/>
        <v>450000</v>
      </c>
      <c r="E33" s="7">
        <v>2202913.2</v>
      </c>
      <c r="F33" s="6">
        <f t="shared" si="1"/>
        <v>122.38406666666668</v>
      </c>
      <c r="G33" s="14"/>
    </row>
    <row r="34" spans="1:7" ht="51.75" customHeight="1">
      <c r="A34" s="4" t="s">
        <v>59</v>
      </c>
      <c r="B34" s="4" t="s">
        <v>60</v>
      </c>
      <c r="C34" s="23">
        <v>7039872.58</v>
      </c>
      <c r="D34" s="6">
        <f t="shared" si="0"/>
        <v>1759968.145</v>
      </c>
      <c r="E34" s="7">
        <v>9974671.24</v>
      </c>
      <c r="F34" s="6">
        <f t="shared" si="1"/>
        <v>141.68823549928513</v>
      </c>
      <c r="G34" s="8"/>
    </row>
    <row r="35" spans="1:7" ht="57" customHeight="1">
      <c r="A35" s="4" t="s">
        <v>61</v>
      </c>
      <c r="B35" s="4" t="s">
        <v>60</v>
      </c>
      <c r="C35" s="23">
        <v>3400000</v>
      </c>
      <c r="D35" s="6">
        <f t="shared" si="0"/>
        <v>850000</v>
      </c>
      <c r="E35" s="7">
        <v>3445857.53</v>
      </c>
      <c r="F35" s="6">
        <f t="shared" si="1"/>
        <v>101.34875088235293</v>
      </c>
      <c r="G35" s="8"/>
    </row>
    <row r="36" spans="1:7" ht="128.25" customHeight="1">
      <c r="A36" s="4" t="s">
        <v>89</v>
      </c>
      <c r="B36" s="4" t="s">
        <v>90</v>
      </c>
      <c r="C36" s="23">
        <v>9600</v>
      </c>
      <c r="D36" s="6">
        <f t="shared" si="0"/>
        <v>2400</v>
      </c>
      <c r="E36" s="7">
        <v>9600</v>
      </c>
      <c r="F36" s="6">
        <f t="shared" si="1"/>
        <v>100</v>
      </c>
      <c r="G36" s="13"/>
    </row>
    <row r="37" spans="1:7" ht="66" customHeight="1">
      <c r="A37" s="18" t="s">
        <v>77</v>
      </c>
      <c r="B37" s="4" t="s">
        <v>78</v>
      </c>
      <c r="C37" s="23"/>
      <c r="D37" s="6"/>
      <c r="E37" s="7">
        <v>0</v>
      </c>
      <c r="F37" s="6"/>
      <c r="G37" s="13"/>
    </row>
    <row r="38" spans="1:7" ht="63">
      <c r="A38" s="4" t="s">
        <v>76</v>
      </c>
      <c r="B38" s="4" t="s">
        <v>78</v>
      </c>
      <c r="C38" s="23"/>
      <c r="D38" s="6">
        <f t="shared" si="0"/>
        <v>0</v>
      </c>
      <c r="E38" s="7">
        <v>0</v>
      </c>
      <c r="F38" s="6"/>
      <c r="G38" s="8"/>
    </row>
    <row r="39" spans="1:7" ht="63">
      <c r="A39" s="4" t="s">
        <v>81</v>
      </c>
      <c r="B39" s="4" t="s">
        <v>82</v>
      </c>
      <c r="C39" s="23"/>
      <c r="D39" s="6"/>
      <c r="E39" s="7">
        <v>0</v>
      </c>
      <c r="F39" s="6"/>
      <c r="G39" s="8"/>
    </row>
    <row r="40" spans="1:7" ht="78.75">
      <c r="A40" s="3" t="s">
        <v>11</v>
      </c>
      <c r="B40" s="3" t="s">
        <v>24</v>
      </c>
      <c r="C40" s="24">
        <f>SUM(C41:C46)</f>
        <v>4393516.52</v>
      </c>
      <c r="D40" s="6">
        <f t="shared" si="0"/>
        <v>1098379.13</v>
      </c>
      <c r="E40" s="5">
        <f>SUM(E41:E46)</f>
        <v>4393516.52</v>
      </c>
      <c r="F40" s="6">
        <f>E40/C40*100</f>
        <v>100</v>
      </c>
      <c r="G40" s="8"/>
    </row>
    <row r="41" spans="1:7" ht="110.25" customHeight="1">
      <c r="A41" s="4" t="s">
        <v>62</v>
      </c>
      <c r="B41" s="4" t="s">
        <v>0</v>
      </c>
      <c r="C41" s="23">
        <v>3219129.48</v>
      </c>
      <c r="D41" s="6">
        <f t="shared" si="0"/>
        <v>804782.37</v>
      </c>
      <c r="E41" s="7">
        <v>3219129.48</v>
      </c>
      <c r="F41" s="6">
        <f>E41/C41*100</f>
        <v>100</v>
      </c>
      <c r="G41" s="8"/>
    </row>
    <row r="42" spans="1:7" ht="110.25">
      <c r="A42" s="4" t="s">
        <v>79</v>
      </c>
      <c r="B42" s="4" t="s">
        <v>80</v>
      </c>
      <c r="C42" s="23">
        <v>12130.41</v>
      </c>
      <c r="D42" s="6"/>
      <c r="E42" s="7">
        <v>12130.41</v>
      </c>
      <c r="F42" s="6">
        <f>E42/C42*100</f>
        <v>100</v>
      </c>
      <c r="G42" s="8"/>
    </row>
    <row r="43" spans="1:7" ht="63">
      <c r="A43" s="4" t="s">
        <v>63</v>
      </c>
      <c r="B43" s="4" t="s">
        <v>35</v>
      </c>
      <c r="C43" s="23">
        <v>469038.3</v>
      </c>
      <c r="D43" s="6">
        <f t="shared" si="0"/>
        <v>117259.575</v>
      </c>
      <c r="E43" s="7">
        <v>469038.3</v>
      </c>
      <c r="F43" s="6">
        <f>E43/C43*100</f>
        <v>100</v>
      </c>
      <c r="G43" s="8"/>
    </row>
    <row r="44" spans="1:7" ht="50.25" customHeight="1">
      <c r="A44" s="4" t="s">
        <v>22</v>
      </c>
      <c r="B44" s="4" t="s">
        <v>23</v>
      </c>
      <c r="C44" s="23">
        <v>0</v>
      </c>
      <c r="D44" s="6">
        <f t="shared" si="0"/>
        <v>0</v>
      </c>
      <c r="E44" s="7">
        <v>0</v>
      </c>
      <c r="F44" s="6"/>
      <c r="G44" s="8"/>
    </row>
    <row r="45" spans="1:7" ht="110.25">
      <c r="A45" s="4" t="s">
        <v>64</v>
      </c>
      <c r="B45" s="4" t="s">
        <v>33</v>
      </c>
      <c r="C45" s="23">
        <v>693218.33</v>
      </c>
      <c r="D45" s="6"/>
      <c r="E45" s="7">
        <v>693218.33</v>
      </c>
      <c r="F45" s="6">
        <f>E45/C45*100</f>
        <v>100</v>
      </c>
      <c r="G45" s="13"/>
    </row>
    <row r="46" spans="1:7" ht="31.5">
      <c r="A46" s="4" t="s">
        <v>65</v>
      </c>
      <c r="B46" s="4" t="s">
        <v>44</v>
      </c>
      <c r="C46" s="23">
        <v>0</v>
      </c>
      <c r="D46" s="6"/>
      <c r="E46" s="7">
        <v>0</v>
      </c>
      <c r="F46" s="6"/>
      <c r="G46" s="13"/>
    </row>
    <row r="47" spans="1:7" ht="47.25">
      <c r="A47" s="3" t="s">
        <v>12</v>
      </c>
      <c r="B47" s="3" t="s">
        <v>13</v>
      </c>
      <c r="C47" s="24">
        <f>SUM(C48:C52)</f>
        <v>822683.02</v>
      </c>
      <c r="D47" s="6">
        <f>C47/4</f>
        <v>205670.755</v>
      </c>
      <c r="E47" s="5">
        <f>SUM(E48:E52)</f>
        <v>901592.386</v>
      </c>
      <c r="F47" s="6">
        <f>E47/C47*100</f>
        <v>109.59170957484939</v>
      </c>
      <c r="G47" s="13"/>
    </row>
    <row r="48" spans="1:7" ht="100.5" customHeight="1">
      <c r="A48" s="19" t="s">
        <v>66</v>
      </c>
      <c r="B48" s="4" t="s">
        <v>36</v>
      </c>
      <c r="C48" s="23">
        <v>514478.02</v>
      </c>
      <c r="D48" s="6"/>
      <c r="E48" s="7">
        <v>514478.02</v>
      </c>
      <c r="F48" s="6">
        <f>E48/C48*100</f>
        <v>100</v>
      </c>
      <c r="G48" s="13"/>
    </row>
    <row r="49" spans="1:7" ht="104.25" customHeight="1">
      <c r="A49" s="19" t="s">
        <v>67</v>
      </c>
      <c r="B49" s="4" t="s">
        <v>36</v>
      </c>
      <c r="C49" s="23">
        <v>0</v>
      </c>
      <c r="D49" s="6"/>
      <c r="E49" s="7">
        <v>0</v>
      </c>
      <c r="F49" s="6"/>
      <c r="G49" s="8"/>
    </row>
    <row r="50" spans="1:7" ht="61.5" customHeight="1">
      <c r="A50" s="19" t="s">
        <v>68</v>
      </c>
      <c r="B50" s="4" t="s">
        <v>38</v>
      </c>
      <c r="C50" s="23">
        <v>304205</v>
      </c>
      <c r="D50" s="6"/>
      <c r="E50" s="7">
        <v>304205</v>
      </c>
      <c r="F50" s="6">
        <f>E50/C50*100</f>
        <v>100</v>
      </c>
      <c r="G50" s="8"/>
    </row>
    <row r="51" spans="1:7" ht="129.75" customHeight="1">
      <c r="A51" s="19" t="s">
        <v>84</v>
      </c>
      <c r="B51" s="4" t="s">
        <v>85</v>
      </c>
      <c r="C51" s="23">
        <v>0</v>
      </c>
      <c r="D51" s="15"/>
      <c r="E51" s="7">
        <v>0</v>
      </c>
      <c r="F51" s="6"/>
      <c r="G51" s="13"/>
    </row>
    <row r="52" spans="1:7" ht="53.25" customHeight="1">
      <c r="A52" s="4" t="s">
        <v>69</v>
      </c>
      <c r="B52" s="16" t="s">
        <v>37</v>
      </c>
      <c r="C52" s="23">
        <v>4000</v>
      </c>
      <c r="D52" s="15"/>
      <c r="E52" s="7">
        <v>82909.366</v>
      </c>
      <c r="F52" s="15">
        <f aca="true" t="shared" si="2" ref="F52:F62">E52/C52*100</f>
        <v>2072.7341499999998</v>
      </c>
      <c r="G52" s="13"/>
    </row>
    <row r="53" spans="1:7" ht="15.75">
      <c r="A53" s="3" t="s">
        <v>14</v>
      </c>
      <c r="B53" s="3" t="s">
        <v>15</v>
      </c>
      <c r="C53" s="24">
        <f>C54+C55+C56+C57+C58+C59+C60+C61+C62</f>
        <v>193118507.92999998</v>
      </c>
      <c r="D53" s="5">
        <f>SUM(D54:D61)</f>
        <v>36663444.25</v>
      </c>
      <c r="E53" s="5">
        <f>E54+E55+E56+E57+E58+E59+E60+E61+E62</f>
        <v>193056633.83999997</v>
      </c>
      <c r="F53" s="6">
        <f t="shared" si="2"/>
        <v>99.96796055921143</v>
      </c>
      <c r="G53" s="8"/>
    </row>
    <row r="54" spans="1:7" ht="54" customHeight="1">
      <c r="A54" s="20" t="s">
        <v>93</v>
      </c>
      <c r="B54" s="21" t="s">
        <v>94</v>
      </c>
      <c r="C54" s="23">
        <v>14954997.5</v>
      </c>
      <c r="D54" s="15"/>
      <c r="E54" s="7">
        <v>14954997.5</v>
      </c>
      <c r="F54" s="6">
        <f t="shared" si="2"/>
        <v>100</v>
      </c>
      <c r="G54" s="8"/>
    </row>
    <row r="55" spans="1:7" ht="57" customHeight="1">
      <c r="A55" s="20" t="s">
        <v>95</v>
      </c>
      <c r="B55" s="21" t="s">
        <v>96</v>
      </c>
      <c r="C55" s="23">
        <v>11792711.93</v>
      </c>
      <c r="D55" s="15"/>
      <c r="E55" s="7">
        <v>11792711.93</v>
      </c>
      <c r="F55" s="6">
        <f t="shared" si="2"/>
        <v>100</v>
      </c>
      <c r="G55" s="8"/>
    </row>
    <row r="56" spans="1:7" ht="48.75" customHeight="1">
      <c r="A56" s="20" t="s">
        <v>97</v>
      </c>
      <c r="B56" s="21" t="s">
        <v>113</v>
      </c>
      <c r="C56" s="23">
        <v>146653777</v>
      </c>
      <c r="D56" s="6">
        <f>C56/4</f>
        <v>36663444.25</v>
      </c>
      <c r="E56" s="7">
        <v>146653777</v>
      </c>
      <c r="F56" s="6">
        <f t="shared" si="2"/>
        <v>100</v>
      </c>
      <c r="G56" s="8"/>
    </row>
    <row r="57" spans="1:7" ht="84.75" customHeight="1">
      <c r="A57" s="20" t="s">
        <v>98</v>
      </c>
      <c r="B57" s="21" t="s">
        <v>99</v>
      </c>
      <c r="C57" s="23">
        <v>16763454</v>
      </c>
      <c r="D57" s="6"/>
      <c r="E57" s="7">
        <v>16763454</v>
      </c>
      <c r="F57" s="6">
        <f t="shared" si="2"/>
        <v>100</v>
      </c>
      <c r="G57" s="8"/>
    </row>
    <row r="58" spans="1:7" ht="42" customHeight="1">
      <c r="A58" s="20" t="s">
        <v>100</v>
      </c>
      <c r="B58" s="21" t="s">
        <v>101</v>
      </c>
      <c r="C58" s="23">
        <v>745652.54</v>
      </c>
      <c r="D58" s="6"/>
      <c r="E58" s="7">
        <v>745652.54</v>
      </c>
      <c r="F58" s="6">
        <f t="shared" si="2"/>
        <v>100</v>
      </c>
      <c r="G58" s="8"/>
    </row>
    <row r="59" spans="1:7" ht="65.25" customHeight="1">
      <c r="A59" s="20" t="s">
        <v>102</v>
      </c>
      <c r="B59" s="21" t="s">
        <v>103</v>
      </c>
      <c r="C59" s="23">
        <v>903080</v>
      </c>
      <c r="D59" s="6"/>
      <c r="E59" s="7">
        <v>903080</v>
      </c>
      <c r="F59" s="6">
        <f t="shared" si="2"/>
        <v>100</v>
      </c>
      <c r="G59" s="8"/>
    </row>
    <row r="60" spans="1:7" ht="36" customHeight="1">
      <c r="A60" s="22" t="s">
        <v>105</v>
      </c>
      <c r="B60" s="35" t="s">
        <v>104</v>
      </c>
      <c r="C60" s="23">
        <v>100000</v>
      </c>
      <c r="D60" s="6"/>
      <c r="E60" s="36">
        <v>100000</v>
      </c>
      <c r="F60" s="6">
        <f t="shared" si="2"/>
        <v>100</v>
      </c>
      <c r="G60" s="8"/>
    </row>
    <row r="61" spans="1:6" ht="42" customHeight="1">
      <c r="A61" s="22" t="s">
        <v>106</v>
      </c>
      <c r="B61" s="35" t="s">
        <v>107</v>
      </c>
      <c r="C61" s="23">
        <v>339441.67</v>
      </c>
      <c r="D61" s="6"/>
      <c r="E61" s="36">
        <v>339441.67</v>
      </c>
      <c r="F61" s="6">
        <f t="shared" si="2"/>
        <v>100</v>
      </c>
    </row>
    <row r="62" spans="1:6" ht="33" customHeight="1">
      <c r="A62" s="22" t="s">
        <v>108</v>
      </c>
      <c r="B62" s="35" t="s">
        <v>107</v>
      </c>
      <c r="C62" s="23">
        <v>865393.29</v>
      </c>
      <c r="D62" s="14"/>
      <c r="E62" s="36">
        <v>803519.2</v>
      </c>
      <c r="F62" s="6">
        <f t="shared" si="2"/>
        <v>92.85017682538304</v>
      </c>
    </row>
    <row r="63" spans="1:6" ht="18.75">
      <c r="A63" s="31"/>
      <c r="B63" s="32"/>
      <c r="C63" s="33"/>
      <c r="D63" s="14"/>
      <c r="E63" s="34"/>
      <c r="F63" s="12"/>
    </row>
    <row r="64" spans="1:6" ht="18.75">
      <c r="A64" s="31"/>
      <c r="B64" s="32"/>
      <c r="C64" s="33"/>
      <c r="D64" s="14"/>
      <c r="E64" s="34"/>
      <c r="F64" s="12"/>
    </row>
    <row r="66" spans="1:6" ht="15.75">
      <c r="A66" s="17" t="s">
        <v>70</v>
      </c>
      <c r="E66" s="38" t="s">
        <v>71</v>
      </c>
      <c r="F66" s="38"/>
    </row>
    <row r="68" spans="1:6" ht="15.75">
      <c r="A68" s="17" t="s">
        <v>72</v>
      </c>
      <c r="E68" s="37" t="s">
        <v>83</v>
      </c>
      <c r="F68" s="37"/>
    </row>
  </sheetData>
  <sheetProtection/>
  <mergeCells count="10">
    <mergeCell ref="E68:F68"/>
    <mergeCell ref="E66:F66"/>
    <mergeCell ref="A1:F1"/>
    <mergeCell ref="A2:F2"/>
    <mergeCell ref="A3:F3"/>
    <mergeCell ref="A4:F4"/>
    <mergeCell ref="A9:F9"/>
    <mergeCell ref="A5:F5"/>
    <mergeCell ref="A6:F6"/>
    <mergeCell ref="A8:F8"/>
  </mergeCells>
  <printOptions/>
  <pageMargins left="0.7480314960629921" right="0.5905511811023623" top="0.35433070866141736" bottom="0.31496062992125984" header="0.5118110236220472" footer="0.5118110236220472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="75" zoomScaleNormal="75" zoomScalePageLayoutView="0" workbookViewId="0" topLeftCell="A1">
      <selection activeCell="A6" sqref="A6:F6"/>
    </sheetView>
  </sheetViews>
  <sheetFormatPr defaultColWidth="23.28125" defaultRowHeight="12.75"/>
  <cols>
    <col min="1" max="1" width="27.140625" style="17" customWidth="1"/>
    <col min="2" max="2" width="44.8515625" style="17" customWidth="1"/>
    <col min="3" max="3" width="17.28125" style="17" customWidth="1"/>
    <col min="4" max="4" width="17.140625" style="17" hidden="1" customWidth="1"/>
    <col min="5" max="5" width="17.28125" style="17" customWidth="1"/>
    <col min="6" max="6" width="13.28125" style="17" customWidth="1"/>
    <col min="7" max="7" width="17.8515625" style="1" customWidth="1"/>
    <col min="8" max="16384" width="23.28125" style="1" customWidth="1"/>
  </cols>
  <sheetData>
    <row r="1" spans="1:7" ht="15.75" customHeight="1">
      <c r="A1" s="38" t="s">
        <v>109</v>
      </c>
      <c r="B1" s="38"/>
      <c r="C1" s="38"/>
      <c r="D1" s="38"/>
      <c r="E1" s="38"/>
      <c r="F1" s="38"/>
      <c r="G1" s="9"/>
    </row>
    <row r="2" spans="1:7" ht="15.75" customHeight="1">
      <c r="A2" s="38" t="s">
        <v>25</v>
      </c>
      <c r="B2" s="38"/>
      <c r="C2" s="38"/>
      <c r="D2" s="38"/>
      <c r="E2" s="38"/>
      <c r="F2" s="38"/>
      <c r="G2" s="9"/>
    </row>
    <row r="3" spans="1:7" ht="15.75" customHeight="1">
      <c r="A3" s="38" t="s">
        <v>26</v>
      </c>
      <c r="B3" s="38"/>
      <c r="C3" s="38"/>
      <c r="D3" s="38"/>
      <c r="E3" s="38"/>
      <c r="F3" s="38"/>
      <c r="G3" s="9"/>
    </row>
    <row r="4" spans="1:7" ht="15.75" customHeight="1">
      <c r="A4" s="39" t="s">
        <v>45</v>
      </c>
      <c r="B4" s="39"/>
      <c r="C4" s="39"/>
      <c r="D4" s="39"/>
      <c r="E4" s="39"/>
      <c r="F4" s="39"/>
      <c r="G4" s="11"/>
    </row>
    <row r="5" spans="1:7" ht="15.75" customHeight="1">
      <c r="A5" s="38" t="s">
        <v>91</v>
      </c>
      <c r="B5" s="38"/>
      <c r="C5" s="38"/>
      <c r="D5" s="38"/>
      <c r="E5" s="38"/>
      <c r="F5" s="38"/>
      <c r="G5" s="9"/>
    </row>
    <row r="6" spans="1:7" ht="15.75" customHeight="1">
      <c r="A6" s="38" t="s">
        <v>114</v>
      </c>
      <c r="B6" s="38"/>
      <c r="C6" s="38"/>
      <c r="D6" s="38"/>
      <c r="E6" s="38"/>
      <c r="F6" s="38"/>
      <c r="G6" s="9"/>
    </row>
    <row r="7" spans="1:6" ht="15.75">
      <c r="A7" s="25"/>
      <c r="B7" s="25"/>
      <c r="C7" s="25"/>
      <c r="D7" s="25"/>
      <c r="E7" s="25"/>
      <c r="F7" s="25"/>
    </row>
    <row r="8" spans="1:7" ht="15.75" customHeight="1">
      <c r="A8" s="40" t="s">
        <v>27</v>
      </c>
      <c r="B8" s="40"/>
      <c r="C8" s="40"/>
      <c r="D8" s="40"/>
      <c r="E8" s="40"/>
      <c r="F8" s="40"/>
      <c r="G8" s="10"/>
    </row>
    <row r="9" spans="1:7" ht="15.75" customHeight="1">
      <c r="A9" s="40" t="s">
        <v>112</v>
      </c>
      <c r="B9" s="40"/>
      <c r="C9" s="40"/>
      <c r="D9" s="40"/>
      <c r="E9" s="40"/>
      <c r="F9" s="40"/>
      <c r="G9" s="10"/>
    </row>
    <row r="10" spans="1:6" ht="15.75">
      <c r="A10" s="25"/>
      <c r="B10" s="25"/>
      <c r="C10" s="25"/>
      <c r="D10" s="25"/>
      <c r="E10" s="25"/>
      <c r="F10" s="26" t="s">
        <v>29</v>
      </c>
    </row>
    <row r="11" spans="1:7" ht="63">
      <c r="A11" s="27" t="s">
        <v>1</v>
      </c>
      <c r="B11" s="27" t="s">
        <v>2</v>
      </c>
      <c r="C11" s="30" t="s">
        <v>110</v>
      </c>
      <c r="D11" s="27" t="s">
        <v>32</v>
      </c>
      <c r="E11" s="30" t="s">
        <v>111</v>
      </c>
      <c r="F11" s="27" t="s">
        <v>30</v>
      </c>
      <c r="G11" s="2"/>
    </row>
    <row r="12" spans="1:7" ht="15.75">
      <c r="A12" s="28" t="s">
        <v>3</v>
      </c>
      <c r="B12" s="28"/>
      <c r="C12" s="29">
        <f>C13+C53</f>
        <v>234169984.16599998</v>
      </c>
      <c r="D12" s="29">
        <f>C12/2</f>
        <v>117084992.08299999</v>
      </c>
      <c r="E12" s="29">
        <f>E13+E53</f>
        <v>234169984.16599998</v>
      </c>
      <c r="F12" s="29">
        <f>E12/C12*100</f>
        <v>100</v>
      </c>
      <c r="G12" s="12"/>
    </row>
    <row r="13" spans="1:7" ht="22.5" customHeight="1">
      <c r="A13" s="30" t="s">
        <v>4</v>
      </c>
      <c r="B13" s="30" t="s">
        <v>5</v>
      </c>
      <c r="C13" s="24">
        <f>C14+C30+C32+C40+C47+C25</f>
        <v>41113350.32600001</v>
      </c>
      <c r="D13" s="29">
        <f>C13/4</f>
        <v>10278337.581500003</v>
      </c>
      <c r="E13" s="24">
        <f>E14+E30+E32+E40+E47+E25</f>
        <v>41113350.32600001</v>
      </c>
      <c r="F13" s="29">
        <f>E13/C13*100</f>
        <v>100</v>
      </c>
      <c r="G13" s="13"/>
    </row>
    <row r="14" spans="1:7" ht="23.25" customHeight="1">
      <c r="A14" s="30" t="s">
        <v>6</v>
      </c>
      <c r="B14" s="30" t="s">
        <v>7</v>
      </c>
      <c r="C14" s="24">
        <f>C15+C17+C18+C19+C20+C21+C22+C23+C24+C16</f>
        <v>18498929.000000004</v>
      </c>
      <c r="D14" s="29">
        <f>C14/4</f>
        <v>4624732.250000001</v>
      </c>
      <c r="E14" s="24">
        <f>E15+E17+E18+E19+E20+E21+E22+E23+E24+E16</f>
        <v>18498929.000000004</v>
      </c>
      <c r="F14" s="29">
        <f>E14/C14*100</f>
        <v>100</v>
      </c>
      <c r="G14" s="13"/>
    </row>
    <row r="15" spans="1:7" ht="110.25">
      <c r="A15" s="4" t="s">
        <v>8</v>
      </c>
      <c r="B15" s="4" t="s">
        <v>34</v>
      </c>
      <c r="C15" s="7">
        <v>18374122.78</v>
      </c>
      <c r="D15" s="6">
        <f>C15/4</f>
        <v>4593530.695</v>
      </c>
      <c r="E15" s="7">
        <v>18374122.78</v>
      </c>
      <c r="F15" s="6">
        <f>E15/C15*100</f>
        <v>100</v>
      </c>
      <c r="G15" s="14"/>
    </row>
    <row r="16" spans="1:7" ht="110.25">
      <c r="A16" s="4" t="s">
        <v>86</v>
      </c>
      <c r="B16" s="4" t="s">
        <v>87</v>
      </c>
      <c r="C16" s="7">
        <v>59797.62</v>
      </c>
      <c r="D16" s="6"/>
      <c r="E16" s="7">
        <v>59797.62</v>
      </c>
      <c r="F16" s="6">
        <f>E16/C16*100</f>
        <v>100</v>
      </c>
      <c r="G16" s="14"/>
    </row>
    <row r="17" spans="1:7" ht="156.75" customHeight="1">
      <c r="A17" s="4" t="s">
        <v>41</v>
      </c>
      <c r="B17" s="4" t="s">
        <v>39</v>
      </c>
      <c r="C17" s="7">
        <v>0</v>
      </c>
      <c r="D17" s="6"/>
      <c r="E17" s="7">
        <v>0</v>
      </c>
      <c r="F17" s="6"/>
      <c r="G17" s="14"/>
    </row>
    <row r="18" spans="1:7" ht="157.5" customHeight="1">
      <c r="A18" s="4" t="s">
        <v>46</v>
      </c>
      <c r="B18" s="4" t="s">
        <v>39</v>
      </c>
      <c r="C18" s="7">
        <v>0</v>
      </c>
      <c r="D18" s="6"/>
      <c r="E18" s="7">
        <v>0</v>
      </c>
      <c r="F18" s="6"/>
      <c r="G18" s="14"/>
    </row>
    <row r="19" spans="1:7" ht="157.5" customHeight="1">
      <c r="A19" s="4" t="s">
        <v>73</v>
      </c>
      <c r="B19" s="4" t="s">
        <v>39</v>
      </c>
      <c r="C19" s="7">
        <v>0</v>
      </c>
      <c r="D19" s="6"/>
      <c r="E19" s="7">
        <v>0</v>
      </c>
      <c r="F19" s="6"/>
      <c r="G19" s="14"/>
    </row>
    <row r="20" spans="1:7" ht="75" customHeight="1">
      <c r="A20" s="4" t="s">
        <v>88</v>
      </c>
      <c r="B20" s="4" t="s">
        <v>40</v>
      </c>
      <c r="C20" s="7">
        <v>65008.6</v>
      </c>
      <c r="D20" s="6"/>
      <c r="E20" s="7">
        <v>65008.6</v>
      </c>
      <c r="F20" s="6">
        <f>E20/C20*100</f>
        <v>100</v>
      </c>
      <c r="G20" s="14"/>
    </row>
    <row r="21" spans="1:7" ht="75" customHeight="1">
      <c r="A21" s="4" t="s">
        <v>47</v>
      </c>
      <c r="B21" s="4" t="s">
        <v>42</v>
      </c>
      <c r="C21" s="7">
        <v>0</v>
      </c>
      <c r="D21" s="6"/>
      <c r="E21" s="7">
        <v>0</v>
      </c>
      <c r="F21" s="6"/>
      <c r="G21" s="14"/>
    </row>
    <row r="22" spans="1:7" ht="63">
      <c r="A22" s="4" t="s">
        <v>48</v>
      </c>
      <c r="B22" s="4" t="s">
        <v>42</v>
      </c>
      <c r="C22" s="7">
        <v>0</v>
      </c>
      <c r="D22" s="6"/>
      <c r="E22" s="7">
        <v>0</v>
      </c>
      <c r="F22" s="6"/>
      <c r="G22" s="14"/>
    </row>
    <row r="23" spans="1:7" ht="63">
      <c r="A23" s="4" t="s">
        <v>43</v>
      </c>
      <c r="B23" s="4" t="s">
        <v>42</v>
      </c>
      <c r="C23" s="7">
        <v>0</v>
      </c>
      <c r="D23" s="6"/>
      <c r="E23" s="7">
        <v>0</v>
      </c>
      <c r="F23" s="6"/>
      <c r="G23" s="14"/>
    </row>
    <row r="24" spans="1:7" ht="66.75" customHeight="1">
      <c r="A24" s="4" t="s">
        <v>49</v>
      </c>
      <c r="B24" s="4" t="s">
        <v>42</v>
      </c>
      <c r="C24" s="7">
        <v>0</v>
      </c>
      <c r="D24" s="6"/>
      <c r="E24" s="7">
        <v>0</v>
      </c>
      <c r="F24" s="6"/>
      <c r="G24" s="14"/>
    </row>
    <row r="25" spans="1:7" ht="27" customHeight="1">
      <c r="A25" s="3" t="s">
        <v>75</v>
      </c>
      <c r="B25" s="3" t="s">
        <v>74</v>
      </c>
      <c r="C25" s="5">
        <f>C26+C27+C28+C29</f>
        <v>1654202.4499999997</v>
      </c>
      <c r="D25" s="6"/>
      <c r="E25" s="5">
        <f>E26+E27+E28+E29</f>
        <v>1654202.4499999997</v>
      </c>
      <c r="F25" s="6">
        <f>E25/C25*100</f>
        <v>100</v>
      </c>
      <c r="G25" s="14"/>
    </row>
    <row r="26" spans="1:7" ht="96.75" customHeight="1">
      <c r="A26" s="4" t="s">
        <v>50</v>
      </c>
      <c r="B26" s="4" t="s">
        <v>54</v>
      </c>
      <c r="C26" s="7">
        <v>679710.73</v>
      </c>
      <c r="D26" s="6"/>
      <c r="E26" s="7">
        <v>679710.73</v>
      </c>
      <c r="F26" s="6">
        <f>E26/C26*100</f>
        <v>100</v>
      </c>
      <c r="G26" s="14"/>
    </row>
    <row r="27" spans="1:7" ht="119.25" customHeight="1">
      <c r="A27" s="4" t="s">
        <v>51</v>
      </c>
      <c r="B27" s="4" t="s">
        <v>55</v>
      </c>
      <c r="C27" s="7">
        <v>6900.2</v>
      </c>
      <c r="D27" s="6"/>
      <c r="E27" s="7">
        <v>6900.2</v>
      </c>
      <c r="F27" s="6">
        <f>E27/C27*100</f>
        <v>100</v>
      </c>
      <c r="G27" s="14"/>
    </row>
    <row r="28" spans="1:7" ht="114.75" customHeight="1">
      <c r="A28" s="4" t="s">
        <v>52</v>
      </c>
      <c r="B28" s="4" t="s">
        <v>56</v>
      </c>
      <c r="C28" s="7">
        <v>1099235.4</v>
      </c>
      <c r="D28" s="6"/>
      <c r="E28" s="7">
        <v>1099235.4</v>
      </c>
      <c r="F28" s="6">
        <f>E28/C28*100</f>
        <v>100</v>
      </c>
      <c r="G28" s="14"/>
    </row>
    <row r="29" spans="1:7" ht="104.25" customHeight="1">
      <c r="A29" s="4" t="s">
        <v>53</v>
      </c>
      <c r="B29" s="4" t="s">
        <v>57</v>
      </c>
      <c r="C29" s="7">
        <v>-131643.88</v>
      </c>
      <c r="D29" s="6"/>
      <c r="E29" s="7">
        <v>-131643.88</v>
      </c>
      <c r="F29" s="6"/>
      <c r="G29" s="13"/>
    </row>
    <row r="30" spans="1:7" ht="21" customHeight="1">
      <c r="A30" s="3" t="s">
        <v>9</v>
      </c>
      <c r="B30" s="3" t="s">
        <v>10</v>
      </c>
      <c r="C30" s="5">
        <f>C31</f>
        <v>32068</v>
      </c>
      <c r="D30" s="6">
        <f aca="true" t="shared" si="0" ref="D30:D44">C30/4</f>
        <v>8017</v>
      </c>
      <c r="E30" s="5">
        <f>E31</f>
        <v>32068</v>
      </c>
      <c r="F30" s="6">
        <f aca="true" t="shared" si="1" ref="F30:F36">E30/C30*100</f>
        <v>100</v>
      </c>
      <c r="G30" s="8"/>
    </row>
    <row r="31" spans="1:7" ht="21.75" customHeight="1">
      <c r="A31" s="4" t="s">
        <v>16</v>
      </c>
      <c r="B31" s="4" t="s">
        <v>17</v>
      </c>
      <c r="C31" s="7">
        <v>32068</v>
      </c>
      <c r="D31" s="6">
        <f t="shared" si="0"/>
        <v>8017</v>
      </c>
      <c r="E31" s="7">
        <v>32068</v>
      </c>
      <c r="F31" s="6">
        <f t="shared" si="1"/>
        <v>100</v>
      </c>
      <c r="G31" s="13"/>
    </row>
    <row r="32" spans="1:7" ht="15.75">
      <c r="A32" s="3" t="s">
        <v>19</v>
      </c>
      <c r="B32" s="3" t="s">
        <v>20</v>
      </c>
      <c r="C32" s="5">
        <f>SUM(C33:C39)</f>
        <v>15633041.97</v>
      </c>
      <c r="D32" s="6">
        <f t="shared" si="0"/>
        <v>3908260.4925</v>
      </c>
      <c r="E32" s="5">
        <f>SUM(E33:E39)</f>
        <v>15633041.97</v>
      </c>
      <c r="F32" s="6">
        <f t="shared" si="1"/>
        <v>100</v>
      </c>
      <c r="G32" s="14"/>
    </row>
    <row r="33" spans="1:7" ht="68.25" customHeight="1">
      <c r="A33" s="4" t="s">
        <v>58</v>
      </c>
      <c r="B33" s="4" t="s">
        <v>21</v>
      </c>
      <c r="C33" s="7">
        <v>2202913.2</v>
      </c>
      <c r="D33" s="6">
        <f t="shared" si="0"/>
        <v>550728.3</v>
      </c>
      <c r="E33" s="7">
        <v>2202913.2</v>
      </c>
      <c r="F33" s="6">
        <f t="shared" si="1"/>
        <v>100</v>
      </c>
      <c r="G33" s="14"/>
    </row>
    <row r="34" spans="1:7" ht="51" customHeight="1">
      <c r="A34" s="4" t="s">
        <v>59</v>
      </c>
      <c r="B34" s="4" t="s">
        <v>60</v>
      </c>
      <c r="C34" s="7">
        <v>9974671.24</v>
      </c>
      <c r="D34" s="6">
        <f t="shared" si="0"/>
        <v>2493667.81</v>
      </c>
      <c r="E34" s="7">
        <v>9974671.24</v>
      </c>
      <c r="F34" s="6">
        <f t="shared" si="1"/>
        <v>100</v>
      </c>
      <c r="G34" s="8"/>
    </row>
    <row r="35" spans="1:7" ht="53.25" customHeight="1">
      <c r="A35" s="4" t="s">
        <v>61</v>
      </c>
      <c r="B35" s="4" t="s">
        <v>60</v>
      </c>
      <c r="C35" s="7">
        <v>3445857.53</v>
      </c>
      <c r="D35" s="6">
        <f t="shared" si="0"/>
        <v>861464.3825</v>
      </c>
      <c r="E35" s="7">
        <v>3445857.53</v>
      </c>
      <c r="F35" s="6">
        <f t="shared" si="1"/>
        <v>100</v>
      </c>
      <c r="G35" s="8"/>
    </row>
    <row r="36" spans="1:7" ht="130.5" customHeight="1">
      <c r="A36" s="4" t="s">
        <v>89</v>
      </c>
      <c r="B36" s="4" t="s">
        <v>90</v>
      </c>
      <c r="C36" s="7">
        <v>9600</v>
      </c>
      <c r="D36" s="6">
        <f t="shared" si="0"/>
        <v>2400</v>
      </c>
      <c r="E36" s="7">
        <v>9600</v>
      </c>
      <c r="F36" s="6">
        <f t="shared" si="1"/>
        <v>100</v>
      </c>
      <c r="G36" s="13"/>
    </row>
    <row r="37" spans="1:7" ht="65.25" customHeight="1">
      <c r="A37" s="18" t="s">
        <v>77</v>
      </c>
      <c r="B37" s="4" t="s">
        <v>78</v>
      </c>
      <c r="C37" s="7">
        <v>0</v>
      </c>
      <c r="D37" s="6"/>
      <c r="E37" s="7">
        <v>0</v>
      </c>
      <c r="F37" s="6"/>
      <c r="G37" s="13"/>
    </row>
    <row r="38" spans="1:7" ht="63">
      <c r="A38" s="4" t="s">
        <v>76</v>
      </c>
      <c r="B38" s="4" t="s">
        <v>78</v>
      </c>
      <c r="C38" s="7">
        <v>0</v>
      </c>
      <c r="D38" s="6">
        <f t="shared" si="0"/>
        <v>0</v>
      </c>
      <c r="E38" s="7">
        <v>0</v>
      </c>
      <c r="F38" s="6"/>
      <c r="G38" s="8"/>
    </row>
    <row r="39" spans="1:7" ht="63">
      <c r="A39" s="4" t="s">
        <v>81</v>
      </c>
      <c r="B39" s="4" t="s">
        <v>82</v>
      </c>
      <c r="C39" s="7">
        <v>0</v>
      </c>
      <c r="D39" s="6"/>
      <c r="E39" s="7">
        <v>0</v>
      </c>
      <c r="F39" s="6"/>
      <c r="G39" s="8"/>
    </row>
    <row r="40" spans="1:7" ht="78.75">
      <c r="A40" s="3" t="s">
        <v>11</v>
      </c>
      <c r="B40" s="3" t="s">
        <v>24</v>
      </c>
      <c r="C40" s="5">
        <f>SUM(C41:C46)</f>
        <v>4393516.52</v>
      </c>
      <c r="D40" s="6">
        <f t="shared" si="0"/>
        <v>1098379.13</v>
      </c>
      <c r="E40" s="5">
        <f>SUM(E41:E46)</f>
        <v>4393516.52</v>
      </c>
      <c r="F40" s="6">
        <f>E40/C40*100</f>
        <v>100</v>
      </c>
      <c r="G40" s="8"/>
    </row>
    <row r="41" spans="1:7" ht="114.75" customHeight="1">
      <c r="A41" s="4" t="s">
        <v>62</v>
      </c>
      <c r="B41" s="4" t="s">
        <v>0</v>
      </c>
      <c r="C41" s="7">
        <v>3219129.48</v>
      </c>
      <c r="D41" s="6">
        <f t="shared" si="0"/>
        <v>804782.37</v>
      </c>
      <c r="E41" s="7">
        <v>3219129.48</v>
      </c>
      <c r="F41" s="6">
        <f>E41/C41*100</f>
        <v>100</v>
      </c>
      <c r="G41" s="8"/>
    </row>
    <row r="42" spans="1:7" ht="114" customHeight="1">
      <c r="A42" s="4" t="s">
        <v>79</v>
      </c>
      <c r="B42" s="4" t="s">
        <v>80</v>
      </c>
      <c r="C42" s="7">
        <v>12130.41</v>
      </c>
      <c r="D42" s="6"/>
      <c r="E42" s="7">
        <v>12130.41</v>
      </c>
      <c r="F42" s="6">
        <f>E42/C42*100</f>
        <v>100</v>
      </c>
      <c r="G42" s="8"/>
    </row>
    <row r="43" spans="1:7" ht="63">
      <c r="A43" s="4" t="s">
        <v>63</v>
      </c>
      <c r="B43" s="4" t="s">
        <v>35</v>
      </c>
      <c r="C43" s="7">
        <v>469038.3</v>
      </c>
      <c r="D43" s="6">
        <f t="shared" si="0"/>
        <v>117259.575</v>
      </c>
      <c r="E43" s="7">
        <v>469038.3</v>
      </c>
      <c r="F43" s="6">
        <f>E43/C43*100</f>
        <v>100</v>
      </c>
      <c r="G43" s="8"/>
    </row>
    <row r="44" spans="1:7" ht="51" customHeight="1">
      <c r="A44" s="4" t="s">
        <v>22</v>
      </c>
      <c r="B44" s="4" t="s">
        <v>23</v>
      </c>
      <c r="C44" s="7">
        <v>0</v>
      </c>
      <c r="D44" s="6">
        <f t="shared" si="0"/>
        <v>0</v>
      </c>
      <c r="E44" s="7">
        <v>0</v>
      </c>
      <c r="F44" s="6"/>
      <c r="G44" s="8"/>
    </row>
    <row r="45" spans="1:7" ht="110.25">
      <c r="A45" s="4" t="s">
        <v>64</v>
      </c>
      <c r="B45" s="4" t="s">
        <v>33</v>
      </c>
      <c r="C45" s="7">
        <v>693218.33</v>
      </c>
      <c r="D45" s="6"/>
      <c r="E45" s="7">
        <v>693218.33</v>
      </c>
      <c r="F45" s="6">
        <f>E45/C45*100</f>
        <v>100</v>
      </c>
      <c r="G45" s="13"/>
    </row>
    <row r="46" spans="1:7" ht="32.25" customHeight="1">
      <c r="A46" s="4" t="s">
        <v>65</v>
      </c>
      <c r="B46" s="4" t="s">
        <v>44</v>
      </c>
      <c r="C46" s="7">
        <v>0</v>
      </c>
      <c r="D46" s="6"/>
      <c r="E46" s="7">
        <v>0</v>
      </c>
      <c r="F46" s="6"/>
      <c r="G46" s="13"/>
    </row>
    <row r="47" spans="1:7" ht="47.25">
      <c r="A47" s="3" t="s">
        <v>12</v>
      </c>
      <c r="B47" s="3" t="s">
        <v>13</v>
      </c>
      <c r="C47" s="5">
        <f>SUM(C48:C52)</f>
        <v>901592.386</v>
      </c>
      <c r="D47" s="6">
        <f>C47/4</f>
        <v>225398.0965</v>
      </c>
      <c r="E47" s="5">
        <f>SUM(E48:E52)</f>
        <v>901592.386</v>
      </c>
      <c r="F47" s="6">
        <f>E47/C47*100</f>
        <v>100</v>
      </c>
      <c r="G47" s="13"/>
    </row>
    <row r="48" spans="1:7" ht="105" customHeight="1">
      <c r="A48" s="19" t="s">
        <v>66</v>
      </c>
      <c r="B48" s="4" t="s">
        <v>36</v>
      </c>
      <c r="C48" s="7">
        <v>514478.02</v>
      </c>
      <c r="D48" s="6"/>
      <c r="E48" s="7">
        <v>514478.02</v>
      </c>
      <c r="F48" s="6">
        <f>E48/C48*100</f>
        <v>100</v>
      </c>
      <c r="G48" s="13"/>
    </row>
    <row r="49" spans="1:7" ht="101.25" customHeight="1">
      <c r="A49" s="19" t="s">
        <v>67</v>
      </c>
      <c r="B49" s="4" t="s">
        <v>36</v>
      </c>
      <c r="C49" s="7">
        <v>0</v>
      </c>
      <c r="D49" s="6"/>
      <c r="E49" s="7">
        <v>0</v>
      </c>
      <c r="F49" s="6"/>
      <c r="G49" s="8"/>
    </row>
    <row r="50" spans="1:7" ht="67.5" customHeight="1">
      <c r="A50" s="19" t="s">
        <v>68</v>
      </c>
      <c r="B50" s="4" t="s">
        <v>38</v>
      </c>
      <c r="C50" s="7">
        <v>304205</v>
      </c>
      <c r="D50" s="6"/>
      <c r="E50" s="7">
        <v>304205</v>
      </c>
      <c r="F50" s="6">
        <f>E50/C50*100</f>
        <v>100</v>
      </c>
      <c r="G50" s="8"/>
    </row>
    <row r="51" spans="1:7" ht="115.5" customHeight="1">
      <c r="A51" s="19" t="s">
        <v>84</v>
      </c>
      <c r="B51" s="4" t="s">
        <v>85</v>
      </c>
      <c r="C51" s="7">
        <v>0</v>
      </c>
      <c r="D51" s="15"/>
      <c r="E51" s="7">
        <v>0</v>
      </c>
      <c r="F51" s="6"/>
      <c r="G51" s="13"/>
    </row>
    <row r="52" spans="1:7" ht="57.75" customHeight="1">
      <c r="A52" s="4" t="s">
        <v>69</v>
      </c>
      <c r="B52" s="16" t="s">
        <v>37</v>
      </c>
      <c r="C52" s="7">
        <v>82909.366</v>
      </c>
      <c r="D52" s="15"/>
      <c r="E52" s="7">
        <v>82909.366</v>
      </c>
      <c r="F52" s="15">
        <f aca="true" t="shared" si="2" ref="F52:F62">E52/C52*100</f>
        <v>100</v>
      </c>
      <c r="G52" s="13"/>
    </row>
    <row r="53" spans="1:7" ht="15.75">
      <c r="A53" s="3" t="s">
        <v>14</v>
      </c>
      <c r="B53" s="3" t="s">
        <v>15</v>
      </c>
      <c r="C53" s="5">
        <f>C54+C55+C56+C57+C58+C59+C60+C61+C62</f>
        <v>193056633.83999997</v>
      </c>
      <c r="D53" s="5">
        <f>SUM(D54:D61)</f>
        <v>36663444.25</v>
      </c>
      <c r="E53" s="5">
        <f>E54+E55+E56+E57+E58+E59+E60+E61+E62</f>
        <v>193056633.83999997</v>
      </c>
      <c r="F53" s="6">
        <f t="shared" si="2"/>
        <v>100</v>
      </c>
      <c r="G53" s="8"/>
    </row>
    <row r="54" spans="1:7" ht="51.75" customHeight="1">
      <c r="A54" s="20" t="s">
        <v>93</v>
      </c>
      <c r="B54" s="21" t="s">
        <v>94</v>
      </c>
      <c r="C54" s="7">
        <v>14954997.5</v>
      </c>
      <c r="D54" s="15"/>
      <c r="E54" s="7">
        <v>14954997.5</v>
      </c>
      <c r="F54" s="6">
        <f t="shared" si="2"/>
        <v>100</v>
      </c>
      <c r="G54" s="8"/>
    </row>
    <row r="55" spans="1:7" ht="51" customHeight="1">
      <c r="A55" s="20" t="s">
        <v>95</v>
      </c>
      <c r="B55" s="21" t="s">
        <v>96</v>
      </c>
      <c r="C55" s="7">
        <v>11792711.93</v>
      </c>
      <c r="D55" s="15"/>
      <c r="E55" s="7">
        <v>11792711.93</v>
      </c>
      <c r="F55" s="6">
        <f t="shared" si="2"/>
        <v>100</v>
      </c>
      <c r="G55" s="8"/>
    </row>
    <row r="56" spans="1:7" ht="53.25" customHeight="1">
      <c r="A56" s="20" t="s">
        <v>97</v>
      </c>
      <c r="B56" s="21" t="s">
        <v>113</v>
      </c>
      <c r="C56" s="7">
        <v>146653777</v>
      </c>
      <c r="D56" s="6">
        <f>C56/4</f>
        <v>36663444.25</v>
      </c>
      <c r="E56" s="7">
        <v>146653777</v>
      </c>
      <c r="F56" s="6">
        <f t="shared" si="2"/>
        <v>100</v>
      </c>
      <c r="G56" s="8"/>
    </row>
    <row r="57" spans="1:7" ht="78" customHeight="1">
      <c r="A57" s="20" t="s">
        <v>98</v>
      </c>
      <c r="B57" s="21" t="s">
        <v>99</v>
      </c>
      <c r="C57" s="7">
        <v>16763454</v>
      </c>
      <c r="D57" s="6"/>
      <c r="E57" s="7">
        <v>16763454</v>
      </c>
      <c r="F57" s="6">
        <f t="shared" si="2"/>
        <v>100</v>
      </c>
      <c r="G57" s="8"/>
    </row>
    <row r="58" spans="1:7" ht="36" customHeight="1">
      <c r="A58" s="20" t="s">
        <v>100</v>
      </c>
      <c r="B58" s="21" t="s">
        <v>101</v>
      </c>
      <c r="C58" s="7">
        <v>745652.54</v>
      </c>
      <c r="D58" s="6"/>
      <c r="E58" s="7">
        <v>745652.54</v>
      </c>
      <c r="F58" s="6">
        <f t="shared" si="2"/>
        <v>100</v>
      </c>
      <c r="G58" s="8"/>
    </row>
    <row r="59" spans="1:7" ht="68.25" customHeight="1">
      <c r="A59" s="20" t="s">
        <v>102</v>
      </c>
      <c r="B59" s="21" t="s">
        <v>103</v>
      </c>
      <c r="C59" s="7">
        <v>903080</v>
      </c>
      <c r="D59" s="6"/>
      <c r="E59" s="7">
        <v>903080</v>
      </c>
      <c r="F59" s="6">
        <f t="shared" si="2"/>
        <v>100</v>
      </c>
      <c r="G59" s="8"/>
    </row>
    <row r="60" spans="1:7" ht="38.25" customHeight="1">
      <c r="A60" s="22" t="s">
        <v>105</v>
      </c>
      <c r="B60" s="35" t="s">
        <v>104</v>
      </c>
      <c r="C60" s="36">
        <v>100000</v>
      </c>
      <c r="D60" s="6"/>
      <c r="E60" s="36">
        <v>100000</v>
      </c>
      <c r="F60" s="6">
        <f t="shared" si="2"/>
        <v>100</v>
      </c>
      <c r="G60" s="8"/>
    </row>
    <row r="61" spans="1:6" ht="30.75" customHeight="1">
      <c r="A61" s="22" t="s">
        <v>106</v>
      </c>
      <c r="B61" s="35" t="s">
        <v>107</v>
      </c>
      <c r="C61" s="36">
        <v>339441.67</v>
      </c>
      <c r="D61" s="6"/>
      <c r="E61" s="36">
        <v>339441.67</v>
      </c>
      <c r="F61" s="6">
        <f t="shared" si="2"/>
        <v>100</v>
      </c>
    </row>
    <row r="62" spans="1:6" ht="31.5">
      <c r="A62" s="22" t="s">
        <v>108</v>
      </c>
      <c r="B62" s="35" t="s">
        <v>107</v>
      </c>
      <c r="C62" s="36">
        <v>803519.2</v>
      </c>
      <c r="D62" s="14"/>
      <c r="E62" s="36">
        <v>803519.2</v>
      </c>
      <c r="F62" s="6">
        <f t="shared" si="2"/>
        <v>100</v>
      </c>
    </row>
    <row r="63" spans="1:6" ht="18.75">
      <c r="A63" s="31"/>
      <c r="B63" s="32"/>
      <c r="C63" s="34"/>
      <c r="D63" s="14"/>
      <c r="E63" s="34"/>
      <c r="F63" s="12"/>
    </row>
    <row r="64" spans="1:6" ht="18.75">
      <c r="A64" s="31"/>
      <c r="B64" s="32"/>
      <c r="C64" s="34"/>
      <c r="D64" s="14"/>
      <c r="E64" s="34"/>
      <c r="F64" s="12"/>
    </row>
    <row r="66" spans="1:6" ht="15.75">
      <c r="A66" s="17" t="s">
        <v>70</v>
      </c>
      <c r="C66" s="25"/>
      <c r="E66" s="38" t="s">
        <v>71</v>
      </c>
      <c r="F66" s="38"/>
    </row>
    <row r="68" spans="1:6" ht="15.75">
      <c r="A68" s="17" t="s">
        <v>72</v>
      </c>
      <c r="C68" s="25"/>
      <c r="E68" s="37" t="s">
        <v>83</v>
      </c>
      <c r="F68" s="37"/>
    </row>
  </sheetData>
  <sheetProtection/>
  <mergeCells count="10">
    <mergeCell ref="A8:F8"/>
    <mergeCell ref="A9:F9"/>
    <mergeCell ref="E66:F66"/>
    <mergeCell ref="E68:F68"/>
    <mergeCell ref="A1:F1"/>
    <mergeCell ref="A2:F2"/>
    <mergeCell ref="A3:F3"/>
    <mergeCell ref="A4:F4"/>
    <mergeCell ref="A5:F5"/>
    <mergeCell ref="A6:F6"/>
  </mergeCells>
  <printOptions/>
  <pageMargins left="0.7480314960629921" right="0.5905511811023623" top="0.35433070866141736" bottom="0.31496062992125984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Приютово</cp:lastModifiedBy>
  <cp:lastPrinted>2018-05-16T04:09:06Z</cp:lastPrinted>
  <dcterms:created xsi:type="dcterms:W3CDTF">1996-10-08T23:32:33Z</dcterms:created>
  <dcterms:modified xsi:type="dcterms:W3CDTF">2018-06-01T10:33:05Z</dcterms:modified>
  <cp:category/>
  <cp:version/>
  <cp:contentType/>
  <cp:contentStatus/>
</cp:coreProperties>
</file>