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896" firstSheet="3" activeTab="11"/>
  </bookViews>
  <sheets>
    <sheet name="Прил. 4 доходы" sheetId="1" r:id="rId1"/>
    <sheet name="Прил. 5 доходы" sheetId="2" r:id="rId2"/>
    <sheet name="Прил.6 МБТ " sheetId="3" r:id="rId3"/>
    <sheet name="Прил.7 МБТ" sheetId="4" r:id="rId4"/>
    <sheet name="Прил.8 МБТ" sheetId="5" r:id="rId5"/>
    <sheet name="Прил.9 МБТ" sheetId="6" r:id="rId6"/>
    <sheet name="Прил.10 по разд." sheetId="7" r:id="rId7"/>
    <sheet name="Прил.11 по разд." sheetId="8" r:id="rId8"/>
    <sheet name="Прил.12 цел.ст." sheetId="9" r:id="rId9"/>
    <sheet name="Прил.13 цел.ст." sheetId="10" r:id="rId10"/>
    <sheet name="Прил.14 ведомств." sheetId="11" r:id="rId11"/>
    <sheet name="Прил.15 ведоств." sheetId="12" r:id="rId12"/>
  </sheets>
  <definedNames/>
  <calcPr fullCalcOnLoad="1"/>
</workbook>
</file>

<file path=xl/sharedStrings.xml><?xml version="1.0" encoding="utf-8"?>
<sst xmlns="http://schemas.openxmlformats.org/spreadsheetml/2006/main" count="1255" uniqueCount="294">
  <si>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</si>
  <si>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</si>
  <si>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</si>
  <si>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</si>
  <si>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муниципального района Белебеевский район Республики Башкортостан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</si>
  <si>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</si>
  <si>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</si>
  <si>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</si>
  <si>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</si>
  <si>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</si>
  <si>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</si>
  <si>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</si>
  <si>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</si>
  <si>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</si>
  <si>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</si>
  <si>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</si>
  <si>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</si>
  <si>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</si>
  <si>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</si>
  <si>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</si>
  <si>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</si>
  <si>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</si>
  <si>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</si>
  <si>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</si>
  <si>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</si>
  <si>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</si>
  <si>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</si>
  <si>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</si>
  <si>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</si>
  <si>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</si>
  <si>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</si>
  <si>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</si>
  <si>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</si>
  <si>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</si>
  <si>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</si>
  <si>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</si>
  <si>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</si>
  <si>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</si>
  <si>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</si>
  <si>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</si>
  <si>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</si>
  <si>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</si>
  <si>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</si>
  <si>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</si>
  <si>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</si>
  <si>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</si>
  <si>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</si>
  <si>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</si>
  <si>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</si>
  <si>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</si>
  <si>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</si>
  <si>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</si>
  <si>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</si>
  <si>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</si>
  <si>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</si>
  <si>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</si>
  <si>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</si>
  <si>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</si>
  <si>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</si>
  <si>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</si>
  <si>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</si>
  <si>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</si>
  <si>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</si>
  <si>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</si>
  <si>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</si>
  <si>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</si>
  <si>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</si>
  <si>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</si>
  <si>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</si>
  <si>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</si>
  <si>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</si>
  <si>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</si>
  <si>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</si>
  <si>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</si>
  <si>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</si>
  <si>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поселений</t>
  </si>
  <si>
    <t>1 17 00000 00 0000 000</t>
  </si>
  <si>
    <t xml:space="preserve">1 17 05050 13 0000 180 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</si>
  <si>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</si>
  <si>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</si>
  <si>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</si>
  <si>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</si>
  <si>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</si>
  <si>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</si>
  <si>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</si>
  <si>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</si>
  <si>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</si>
  <si>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</si>
  <si>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</si>
  <si>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Наименование поселения</t>
  </si>
  <si>
    <t>сумма (тыс. рублей)</t>
  </si>
  <si>
    <t>Итого по поселениям</t>
  </si>
  <si>
    <t>Приложение 6</t>
  </si>
  <si>
    <t>Наименование поселений</t>
  </si>
  <si>
    <t>Приложение 7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</si>
  <si>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Приложение 8</t>
  </si>
  <si>
    <t>Приложение 9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</si>
  <si>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</si>
  <si>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</si>
  <si>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</si>
  <si>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</si>
  <si>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</si>
  <si>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</si>
  <si>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</si>
  <si>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</si>
  <si>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</si>
  <si>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</si>
  <si>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</si>
  <si>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</si>
  <si>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</si>
  <si>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</si>
  <si>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</si>
  <si>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</si>
  <si>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</si>
  <si>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</si>
  <si>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</si>
  <si>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</si>
  <si>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</si>
  <si>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</si>
  <si>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</si>
  <si>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</si>
  <si>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</si>
  <si>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</si>
  <si>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</si>
  <si>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</si>
  <si>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</si>
  <si>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</si>
  <si>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</si>
  <si>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</si>
  <si>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</t>
  </si>
  <si>
    <t>0409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</si>
  <si>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</si>
  <si>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</si>
  <si>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0412</t>
  </si>
  <si>
    <t>Мероприятия по развитию малого и среднего предпринимательства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</si>
  <si>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</si>
  <si>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</si>
  <si>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</si>
  <si>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</si>
  <si>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</si>
  <si>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</si>
  <si>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</si>
  <si>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</si>
  <si>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</si>
  <si>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</si>
  <si>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</si>
  <si>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</si>
  <si>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</si>
  <si>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</si>
  <si>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</si>
  <si>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</si>
  <si>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</si>
  <si>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Приложение 10</t>
  </si>
  <si>
    <t>Условно утвержденные расходы</t>
  </si>
  <si>
    <t>Приложение 11</t>
  </si>
  <si>
    <t>Приложение 12</t>
  </si>
  <si>
    <t>Приложение 13</t>
  </si>
  <si>
    <t>Ведомство</t>
  </si>
  <si>
    <t>Приложение 14</t>
  </si>
  <si>
    <t>Приложение 15</t>
  </si>
  <si>
    <t>в т.ч. Содержание и ремонт видеокамер 232 т.р., ремонт СПЦ - 150,0 т.р.</t>
  </si>
  <si>
    <t>рег.оператор</t>
  </si>
  <si>
    <t>400</t>
  </si>
  <si>
    <t>Капитальные вложения в объекты государственной (муниципальной) собственности</t>
  </si>
  <si>
    <t xml:space="preserve">баня </t>
  </si>
  <si>
    <t>Сумма (тыс. рублей)</t>
  </si>
  <si>
    <t>убрала 200,0</t>
  </si>
  <si>
    <t>добавила 200,0</t>
  </si>
  <si>
    <t>2019 год</t>
  </si>
  <si>
    <t>03000002040</t>
  </si>
  <si>
    <t>03000000000</t>
  </si>
  <si>
    <t>0400002040</t>
  </si>
  <si>
    <t>0400002080</t>
  </si>
  <si>
    <t>9900007500</t>
  </si>
  <si>
    <t>9900000000</t>
  </si>
  <si>
    <t>0400000000</t>
  </si>
  <si>
    <t>0300</t>
  </si>
  <si>
    <t>НАЦИОНАЛЬНАЯ БЕЗОПАСНОСТЬ И ПРАВООХРАНИТЕЛЬНАЯ ДЕЯТЕЛЬНОСТЬ</t>
  </si>
  <si>
    <t>2100003150</t>
  </si>
  <si>
    <t>2100000000</t>
  </si>
  <si>
    <t>0600043450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</si>
  <si>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</si>
  <si>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</si>
  <si>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</si>
  <si>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</si>
  <si>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</si>
  <si>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</si>
  <si>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</si>
  <si>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</si>
  <si>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</si>
  <si>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</si>
  <si>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</si>
  <si>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</si>
  <si>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Иные средства</t>
  </si>
  <si>
    <t>на 2018 год и плановый период 2019 и 2020 годов»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</si>
  <si>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</si>
  <si>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</si>
  <si>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2020 год</t>
  </si>
  <si>
    <t xml:space="preserve"> 2020 год</t>
  </si>
  <si>
    <t>9900003330</t>
  </si>
  <si>
    <t>Проведение работ по землеустройству</t>
  </si>
  <si>
    <t>2000006400</t>
  </si>
  <si>
    <t>0200000000</t>
  </si>
  <si>
    <t>0200074000</t>
  </si>
  <si>
    <t>Организация и содержание мест захоронения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</si>
  <si>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</si>
  <si>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«О бюджете городского поселенияПриютовский поссовет </t>
  </si>
  <si>
    <t>на 2019 год и плановый период 2020 и 2021 годов»</t>
  </si>
  <si>
    <t>1 06 06033 13 0000 120</t>
  </si>
  <si>
    <t>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</si>
  <si>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</si>
  <si>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</si>
  <si>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2 00 00000 00 0000 000</t>
  </si>
  <si>
    <t>Субвенция бюджетам поселений на осуществление первичного воинского учета на территориях , где отсутствуют военные комиссариаты</t>
  </si>
  <si>
    <t>«О бюджете городского поселенияПриютовский поссовет</t>
  </si>
  <si>
    <t>Городское поселение Приютовский поссовет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</si>
  <si>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 в соответствии с заключенными  соглашениями на 2019 год</t>
  </si>
  <si>
    <t>«О бюджете городского поселения Приютовский поссовет</t>
  </si>
  <si>
    <t>Поступления доходов в бюджет городского поселения Приютовский поссовет  муниципального района Белебеевский район Республики Башкортостан на плановый период 2020 и 2021 годов</t>
  </si>
  <si>
    <t>Размеры межбюджетных трансфертов,  передаваемых бюджетом городского поселения Приютовский  поссовет муниципального района Белебеевский район Республики Башкортостан в бюджет муниципального района  в соответствии с заключенными  соглашениями на  плановый период 2020 и 2021 годов</t>
  </si>
  <si>
    <t>на 2019 год и плановый период 2020и 2021 годов»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</si>
  <si>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2019 год</t>
  </si>
  <si>
    <t>Размеры межбюджетных трансфертов,  передаваемых бюджетом городского поселения Приютовский поссовет муниципального района Белебеевский район Республики Башкортостан в бюджет муниципального района  в целях софинансирования  расходных полномочий муниципального района на  плановый период 2020 и 2021 годов</t>
  </si>
  <si>
    <t xml:space="preserve">к решению Совета городского поселения Приютовский поссовет </t>
  </si>
  <si>
    <t xml:space="preserve">к решению Совета городского поселения Приютовский поссовет  </t>
  </si>
  <si>
    <t>к  решению Совета городского поселения Приютовский поссовет</t>
  </si>
  <si>
    <t xml:space="preserve">к  решению Совета городского поселения Приютовский поссовет  </t>
  </si>
  <si>
    <t>к решению Совета городского поселения Приютовский поссовет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</si>
  <si>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2019 год  </t>
  </si>
  <si>
    <t>Выборы</t>
  </si>
  <si>
    <t>0107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</si>
  <si>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</si>
  <si>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</si>
  <si>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2300021920</t>
  </si>
  <si>
    <t>Поисковые и аварийно-спасательные учреждения</t>
  </si>
  <si>
    <t>Обеспечение пожарной безопасности</t>
  </si>
  <si>
    <t>0310</t>
  </si>
  <si>
    <t>1600024300</t>
  </si>
  <si>
    <t>Муниципальная программа "Пожарная безопасность  в городском поселении Приютовский поссовет муниципального района Белебеевский район Республики Башкортостан »</t>
  </si>
  <si>
    <t>Мероприятия по развитию инфраструктуры объектов противопожарной службы</t>
  </si>
  <si>
    <t>Муниципальная программа "Снижение рисков и смягчение  последствий  чрезвычайных  ситуаций природного и техногенного характера  в городском поселении Приютовский поссовет муниципального района Белебеевский район Республики Башкортостан»</t>
  </si>
  <si>
    <t>СРЕДСТВА МАССОВОЙ ИНФОРМАЦИИ</t>
  </si>
  <si>
    <t>Периодическая печать и издательство</t>
  </si>
  <si>
    <t>145,0</t>
  </si>
  <si>
    <t>1001</t>
  </si>
  <si>
    <t>СОЦИАЛЬНАЯ ПОЛИТИКА</t>
  </si>
  <si>
    <t>Социальное обеспечение населения</t>
  </si>
  <si>
    <t>Муниципальная программа «Социальная поддержка отдельных категорий граждан в городском поселении Приютовский поссовет муниципального района Белебеевский район  Республики Башкортостан»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</si>
  <si>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</si>
  <si>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НАЦИОНАЛЬНАЯ ОБОРОНА</t>
  </si>
  <si>
    <t>0203</t>
  </si>
  <si>
    <t>Мобилизационная и вневойсковая подготовка</t>
  </si>
  <si>
    <t>9900051180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</si>
  <si>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</si>
  <si>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Муниципальная программа «Модернизация и реформирование жилищно-коммунального хозяйства в городском поселении Приютовский поссовет муниципального района Белебеевский район Республики Башкортостан"</t>
  </si>
  <si>
    <t>Муниципальная программа"Совершенствование деятельности Администрации городского поселения Приютовский поссовет муниципального района Белебеевский район Республики Башкортостан</t>
  </si>
  <si>
    <t>0400002990</t>
  </si>
  <si>
    <t>2300000000</t>
  </si>
  <si>
    <t>160000000</t>
  </si>
  <si>
    <t xml:space="preserve">«О бюджете городского поселения Приютовский поссовет 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</si>
  <si>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2020 и 2021 годов  </t>
  </si>
  <si>
    <t>2020год</t>
  </si>
  <si>
    <t>2021 год</t>
  </si>
  <si>
    <t>Муниципальная программа "Модернизация и реформирование жилищно-коммунального хозяйства в городском поселении Приютовский поссовет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</si>
  <si>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городском поселении Приютовский поссовет муниципального района Белебеевский район Республики Башкортостан"</t>
  </si>
  <si>
    <t>Муниципальная программа"Совершенствование деятельности Администрации городского поселения Приютовский поссовет  муниципального района Белебеевский район Республики Башкортостан</t>
  </si>
  <si>
    <t>1600000000</t>
  </si>
  <si>
    <t>Капитальные вложения в объкты государственной(муниципальной) собственности</t>
  </si>
  <si>
    <t>21000003150</t>
  </si>
  <si>
    <t>2007400000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</si>
  <si>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</si>
  <si>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</si>
  <si>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</si>
  <si>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Ведомственная структура расходов бюджета городского поселения Приютовский поссовет  муниципального района Белебеевский район Республики Башкортостан  на 2019 год  </t>
  </si>
  <si>
    <t xml:space="preserve">Ведомственная структура расходов бюджета городского поселения Приютовский поссовет муниципального района Белебеевский район Республики Башкортостан на плановый период 2020 и 2021 годов  </t>
  </si>
  <si>
    <t xml:space="preserve">Поступления доходов в бюджет городского поселения Приютовский поссовет муниципального района Белебеевский район Республики Башкортостан на  2019 год
</t>
  </si>
  <si>
    <t>Муниципальная программа "Развитие автомобильных дорог в городском поселении Приютовский поссовет муниципального района Белебеевский район Республики Башкортостан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</si>
  <si>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</si>
  <si>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Распределение бюджетных ассигнований городского поселения 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Приютовский поссовет и непрограммным направлениям деятельности), группам видов расходов классификации расходов бюджетов на 2019 год  </t>
  </si>
  <si>
    <t xml:space="preserve">Распределение бюджетных ассигнований городского поселенияПриютовский поссовет муниципального района Белебеевский район Республики Башкортостан по целевым статьям (муниципальным программам  городского поселения Приютовсий поссовет и непрограммным направлениям деятельности), группам видов расходов классификации расходов бюджетов на плановый период 2020 и 2021 годов  </t>
  </si>
  <si>
    <t>0700000000</t>
  </si>
  <si>
    <t>0700064450</t>
  </si>
  <si>
    <t>0900000000</t>
  </si>
  <si>
    <t>09200074000</t>
  </si>
  <si>
    <t>99000000000</t>
  </si>
  <si>
    <t>99000074000</t>
  </si>
  <si>
    <t>0200107450</t>
  </si>
  <si>
    <t>2 02 35118 13 0000 150</t>
  </si>
  <si>
    <t>от 25  декабря 2018 года № 412</t>
  </si>
  <si>
    <t>от25  декабря 2018 года № 412</t>
  </si>
  <si>
    <t>от25 декабря 2018 года № 412</t>
  </si>
  <si>
    <t>от 25 декабря 2018 года № 412</t>
  </si>
  <si>
    <t>от 25 декабря 201 года № 412</t>
  </si>
  <si>
    <t>от 25 декабря 2018 года №412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</si>
</sst>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4" fillId="0" borderId="10" xfId="52" applyFont="1" applyFill="1" applyBorder="1" applyAlignment="1">
      <alignment horizontal="left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0" fontId="2" fillId="0" borderId="12" xfId="52" applyFont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wrapText="1"/>
      <protection/>
    </xf>
    <xf numFmtId="49" fontId="8" fillId="0" borderId="10" xfId="52" applyNumberFormat="1" applyFont="1" applyFill="1" applyBorder="1" applyAlignment="1">
      <alignment horizontal="center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 wrapText="1"/>
      <protection/>
    </xf>
    <xf numFmtId="172" fontId="8" fillId="0" borderId="10" xfId="52" applyNumberFormat="1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2" fillId="0" borderId="0" xfId="52" applyFont="1">
      <alignment/>
      <protection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172" fontId="2" fillId="0" borderId="11" xfId="52" applyNumberFormat="1" applyFont="1" applyFill="1" applyBorder="1" applyAlignment="1">
      <alignment horizontal="right"/>
      <protection/>
    </xf>
    <xf numFmtId="172" fontId="4" fillId="0" borderId="10" xfId="52" applyNumberFormat="1" applyFont="1" applyFill="1" applyBorder="1" applyAlignment="1">
      <alignment horizontal="right"/>
      <protection/>
    </xf>
    <xf numFmtId="172" fontId="4" fillId="0" borderId="10" xfId="53" applyNumberFormat="1" applyFont="1" applyFill="1" applyBorder="1" applyAlignment="1">
      <alignment horizontal="right"/>
      <protection/>
    </xf>
    <xf numFmtId="172" fontId="6" fillId="0" borderId="0" xfId="52" applyNumberFormat="1" applyFont="1">
      <alignment/>
      <protection/>
    </xf>
    <xf numFmtId="172" fontId="4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7" fillId="0" borderId="10" xfId="52" applyNumberFormat="1" applyFont="1" applyFill="1" applyBorder="1">
      <alignment/>
      <protection/>
    </xf>
    <xf numFmtId="172" fontId="8" fillId="0" borderId="10" xfId="52" applyNumberFormat="1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 quotePrefix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73" fontId="7" fillId="0" borderId="0" xfId="52" applyNumberFormat="1" applyFont="1" applyFill="1" applyBorder="1" applyAlignment="1">
      <alignment wrapText="1"/>
      <protection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2" fontId="4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15" xfId="52" applyFont="1" applyFill="1" applyBorder="1" applyAlignment="1">
      <alignment wrapText="1"/>
      <protection/>
    </xf>
    <xf numFmtId="49" fontId="8" fillId="0" borderId="15" xfId="52" applyNumberFormat="1" applyFont="1" applyFill="1" applyBorder="1" applyAlignment="1">
      <alignment horizontal="center"/>
      <protection/>
    </xf>
    <xf numFmtId="49" fontId="7" fillId="0" borderId="11" xfId="52" applyNumberFormat="1" applyFont="1" applyFill="1" applyBorder="1" applyAlignment="1">
      <alignment horizontal="center"/>
      <protection/>
    </xf>
    <xf numFmtId="49" fontId="8" fillId="0" borderId="11" xfId="52" applyNumberFormat="1" applyFont="1" applyFill="1" applyBorder="1" applyAlignment="1">
      <alignment horizontal="center"/>
      <protection/>
    </xf>
    <xf numFmtId="0" fontId="13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7" fillId="0" borderId="10" xfId="52" applyNumberFormat="1" applyFont="1" applyFill="1" applyBorder="1">
      <alignment/>
      <protection/>
    </xf>
    <xf numFmtId="2" fontId="7" fillId="0" borderId="10" xfId="52" applyNumberFormat="1" applyFont="1" applyFill="1" applyBorder="1" applyAlignment="1">
      <alignment horizontal="right"/>
      <protection/>
    </xf>
    <xf numFmtId="2" fontId="8" fillId="0" borderId="10" xfId="52" applyNumberFormat="1" applyFont="1" applyFill="1" applyBorder="1" applyAlignment="1">
      <alignment horizontal="right"/>
      <protection/>
    </xf>
    <xf numFmtId="0" fontId="8" fillId="0" borderId="10" xfId="52" applyFont="1" applyFill="1" applyBorder="1">
      <alignment/>
      <protection/>
    </xf>
    <xf numFmtId="0" fontId="46" fillId="0" borderId="10" xfId="0" applyFont="1" applyBorder="1" applyAlignment="1" quotePrefix="1">
      <alignment horizontal="left" vertical="top" wrapText="1"/>
    </xf>
    <xf numFmtId="0" fontId="11" fillId="0" borderId="10" xfId="0" applyFont="1" applyBorder="1" applyAlignment="1" quotePrefix="1">
      <alignment vertical="center" wrapText="1"/>
    </xf>
    <xf numFmtId="0" fontId="47" fillId="0" borderId="10" xfId="0" applyFont="1" applyBorder="1" applyAlignment="1" quotePrefix="1">
      <alignment horizontal="left" vertical="top" wrapText="1"/>
    </xf>
    <xf numFmtId="0" fontId="7" fillId="0" borderId="10" xfId="52" applyFont="1" applyFill="1" applyBorder="1" applyAlignment="1">
      <alignment horizontal="right"/>
      <protection/>
    </xf>
    <xf numFmtId="172" fontId="8" fillId="0" borderId="10" xfId="52" applyNumberFormat="1" applyFont="1" applyFill="1" applyBorder="1" applyAlignment="1">
      <alignment horizontal="right"/>
      <protection/>
    </xf>
    <xf numFmtId="172" fontId="7" fillId="0" borderId="11" xfId="52" applyNumberFormat="1" applyFont="1" applyFill="1" applyBorder="1">
      <alignment/>
      <protection/>
    </xf>
    <xf numFmtId="172" fontId="8" fillId="0" borderId="11" xfId="52" applyNumberFormat="1" applyFont="1" applyFill="1" applyBorder="1">
      <alignment/>
      <protection/>
    </xf>
    <xf numFmtId="0" fontId="7" fillId="0" borderId="10" xfId="52" applyFont="1" applyBorder="1" applyAlignment="1">
      <alignment horizontal="center"/>
      <protection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 horizontal="right"/>
      <protection/>
    </xf>
    <xf numFmtId="0" fontId="4" fillId="0" borderId="0" xfId="52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center" wrapText="1"/>
      <protection/>
    </xf>
    <xf numFmtId="0" fontId="7" fillId="0" borderId="18" xfId="53" applyFont="1" applyBorder="1" applyAlignment="1">
      <alignment horizontal="right"/>
      <protection/>
    </xf>
    <xf numFmtId="0" fontId="4" fillId="0" borderId="16" xfId="53" applyFont="1" applyFill="1" applyBorder="1" applyAlignment="1">
      <alignment horizontal="left" vertical="center"/>
      <protection/>
    </xf>
    <xf numFmtId="0" fontId="4" fillId="0" borderId="15" xfId="53" applyFont="1" applyFill="1" applyBorder="1" applyAlignment="1">
      <alignment horizontal="left" vertical="center"/>
      <protection/>
    </xf>
    <xf numFmtId="2" fontId="4" fillId="0" borderId="17" xfId="53" applyNumberFormat="1" applyFont="1" applyFill="1" applyBorder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2" fillId="0" borderId="0" xfId="52" applyFont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right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63"/>
  <sheetViews>
    <sheetView zoomScale="75" zoomScaleNormal="75" zoomScalePageLayoutView="0" workbookViewId="0" topLeftCell="A1">
      <selection activeCell="B16" sqref="B16"/>
    </sheetView>
  </sheetViews>
  <sheetFormatPr defaultColWidth="9.140625" defaultRowHeight="15"/>
  <cols>
    <col min="1" max="1" width="28.28125" style="1" customWidth="1"/>
    <col min="2" max="2" width="55.00390625" style="1" customWidth="1"/>
    <col min="3" max="3" width="14.140625" style="56" customWidth="1"/>
    <col min="4" max="16384" width="9.140625" style="1" customWidth="1"/>
  </cols>
  <sheetData>
    <row r="1" spans="1:3" s="42" customFormat="1" ht="18.75">
      <c r="A1" s="99" t="s">
        <v>83</v>
      </c>
      <c r="B1" s="99"/>
      <c r="C1" s="99"/>
    </row>
    <row r="2" spans="1:3" s="42" customFormat="1" ht="18.75">
      <c r="A2" s="99" t="s">
        <v>223</v>
      </c>
      <c r="B2" s="99"/>
      <c r="C2" s="99"/>
    </row>
    <row r="3" spans="1:3" s="42" customFormat="1" ht="18.75">
      <c r="A3" s="99" t="s">
        <v>4</v>
      </c>
      <c r="B3" s="99"/>
      <c r="C3" s="99"/>
    </row>
    <row r="4" spans="1:3" s="42" customFormat="1" ht="18.75">
      <c r="A4" s="99" t="s">
        <v>288</v>
      </c>
      <c r="B4" s="99"/>
      <c r="C4" s="99"/>
    </row>
    <row r="5" spans="1:3" s="42" customFormat="1" ht="18.75">
      <c r="A5" s="99" t="s">
        <v>206</v>
      </c>
      <c r="B5" s="99"/>
      <c r="C5" s="99"/>
    </row>
    <row r="6" spans="1:3" s="42" customFormat="1" ht="18.75">
      <c r="A6" s="99" t="s">
        <v>4</v>
      </c>
      <c r="B6" s="99"/>
      <c r="C6" s="99"/>
    </row>
    <row r="7" spans="1:3" s="42" customFormat="1" ht="18.75">
      <c r="A7" s="99" t="s">
        <v>207</v>
      </c>
      <c r="B7" s="99"/>
      <c r="C7" s="99"/>
    </row>
    <row r="8" spans="1:3" ht="96.75" customHeight="1">
      <c r="A8" s="100" t="s">
        <v>275</v>
      </c>
      <c r="B8" s="100"/>
      <c r="C8" s="100"/>
    </row>
    <row r="9" spans="1:3" ht="18.75">
      <c r="A9" s="43"/>
      <c r="B9" s="43"/>
      <c r="C9" s="44" t="s">
        <v>9</v>
      </c>
    </row>
    <row r="10" spans="1:3" ht="131.25">
      <c r="A10" s="45" t="s">
        <v>8</v>
      </c>
      <c r="B10" s="45" t="s">
        <v>10</v>
      </c>
      <c r="C10" s="46" t="s">
        <v>84</v>
      </c>
    </row>
    <row r="11" spans="1:3" ht="18.75">
      <c r="A11" s="47">
        <v>1</v>
      </c>
      <c r="B11" s="47">
        <v>2</v>
      </c>
      <c r="C11" s="48">
        <v>3</v>
      </c>
    </row>
    <row r="12" spans="1:3" ht="18.75">
      <c r="A12" s="49"/>
      <c r="B12" s="50" t="s">
        <v>11</v>
      </c>
      <c r="C12" s="36">
        <f>C13+C62</f>
        <v>42841.99999999999</v>
      </c>
    </row>
    <row r="13" spans="1:3" ht="37.5">
      <c r="A13" s="51" t="s">
        <v>12</v>
      </c>
      <c r="B13" s="50" t="s">
        <v>13</v>
      </c>
      <c r="C13" s="36">
        <f>C14+C20+C26+C29+C36+C45+C47+C51+C54</f>
        <v>41984.399999999994</v>
      </c>
    </row>
    <row r="14" spans="1:3" ht="37.5">
      <c r="A14" s="51" t="s">
        <v>14</v>
      </c>
      <c r="B14" s="50" t="s">
        <v>15</v>
      </c>
      <c r="C14" s="36">
        <f>C15</f>
        <v>19072.4</v>
      </c>
    </row>
    <row r="15" spans="1:3" ht="18.75">
      <c r="A15" s="52" t="s">
        <v>16</v>
      </c>
      <c r="B15" s="53" t="s">
        <v>17</v>
      </c>
      <c r="C15" s="37">
        <f>C16+C17+C18</f>
        <v>19072.4</v>
      </c>
    </row>
    <row r="16" spans="1:3" ht="131.25">
      <c r="A16" s="52" t="s">
        <v>18</v>
      </c>
      <c r="B16" s="53" t="s">
        <v>19</v>
      </c>
      <c r="C16" s="37">
        <v>18937.4</v>
      </c>
    </row>
    <row r="17" spans="1:3" ht="171" customHeight="1">
      <c r="A17" s="52" t="s">
        <v>20</v>
      </c>
      <c r="B17" s="53" t="s">
        <v>21</v>
      </c>
      <c r="C17" s="37">
        <v>65</v>
      </c>
    </row>
    <row r="18" spans="1:3" ht="75">
      <c r="A18" s="52" t="s">
        <v>22</v>
      </c>
      <c r="B18" s="53" t="s">
        <v>23</v>
      </c>
      <c r="C18" s="37">
        <v>70</v>
      </c>
    </row>
    <row r="19" spans="1:3" ht="150" hidden="1">
      <c r="A19" s="52">
        <v>10102040010000100</v>
      </c>
      <c r="B19" s="53" t="s">
        <v>24</v>
      </c>
      <c r="C19" s="37"/>
    </row>
    <row r="20" spans="1:3" ht="57.75" customHeight="1">
      <c r="A20" s="51" t="s">
        <v>25</v>
      </c>
      <c r="B20" s="50" t="s">
        <v>26</v>
      </c>
      <c r="C20" s="36">
        <f>SUM(C22:C25)</f>
        <v>1670.8</v>
      </c>
    </row>
    <row r="21" spans="1:3" ht="56.25">
      <c r="A21" s="52" t="s">
        <v>27</v>
      </c>
      <c r="B21" s="53" t="s">
        <v>28</v>
      </c>
      <c r="C21" s="37">
        <f>SUM(C22:C25)</f>
        <v>1670.8</v>
      </c>
    </row>
    <row r="22" spans="1:3" ht="116.25" customHeight="1">
      <c r="A22" s="52" t="s">
        <v>29</v>
      </c>
      <c r="B22" s="53" t="s">
        <v>30</v>
      </c>
      <c r="C22" s="37">
        <v>623.2</v>
      </c>
    </row>
    <row r="23" spans="1:3" ht="133.5" customHeight="1">
      <c r="A23" s="52" t="s">
        <v>31</v>
      </c>
      <c r="B23" s="53" t="s">
        <v>32</v>
      </c>
      <c r="C23" s="37">
        <v>4.8</v>
      </c>
    </row>
    <row r="24" spans="1:3" ht="116.25" customHeight="1">
      <c r="A24" s="52" t="s">
        <v>33</v>
      </c>
      <c r="B24" s="53" t="s">
        <v>34</v>
      </c>
      <c r="C24" s="37">
        <v>1042.8</v>
      </c>
    </row>
    <row r="25" spans="1:3" ht="117" customHeight="1">
      <c r="A25" s="52" t="s">
        <v>35</v>
      </c>
      <c r="B25" s="53" t="s">
        <v>36</v>
      </c>
      <c r="C25" s="37">
        <v>0</v>
      </c>
    </row>
    <row r="26" spans="1:3" ht="22.5" customHeight="1">
      <c r="A26" s="51" t="s">
        <v>37</v>
      </c>
      <c r="B26" s="50" t="s">
        <v>38</v>
      </c>
      <c r="C26" s="36">
        <f>C27</f>
        <v>20</v>
      </c>
    </row>
    <row r="27" spans="1:3" ht="18.75">
      <c r="A27" s="52" t="s">
        <v>39</v>
      </c>
      <c r="B27" s="53" t="s">
        <v>40</v>
      </c>
      <c r="C27" s="37">
        <f>C28</f>
        <v>20</v>
      </c>
    </row>
    <row r="28" spans="1:3" ht="18.75">
      <c r="A28" s="52" t="s">
        <v>41</v>
      </c>
      <c r="B28" s="53" t="s">
        <v>40</v>
      </c>
      <c r="C28" s="37">
        <v>20</v>
      </c>
    </row>
    <row r="29" spans="1:3" ht="20.25" customHeight="1">
      <c r="A29" s="51" t="s">
        <v>42</v>
      </c>
      <c r="B29" s="50" t="s">
        <v>43</v>
      </c>
      <c r="C29" s="36">
        <f>C30+C31</f>
        <v>15610</v>
      </c>
    </row>
    <row r="30" spans="1:3" ht="75">
      <c r="A30" s="52" t="s">
        <v>44</v>
      </c>
      <c r="B30" s="53" t="s">
        <v>45</v>
      </c>
      <c r="C30" s="37">
        <v>3005</v>
      </c>
    </row>
    <row r="31" spans="1:3" ht="18.75">
      <c r="A31" s="52" t="s">
        <v>46</v>
      </c>
      <c r="B31" s="53" t="s">
        <v>47</v>
      </c>
      <c r="C31" s="37">
        <f>C32+C33</f>
        <v>12605</v>
      </c>
    </row>
    <row r="32" spans="1:3" ht="58.5" customHeight="1">
      <c r="A32" s="52" t="s">
        <v>208</v>
      </c>
      <c r="B32" s="53" t="s">
        <v>210</v>
      </c>
      <c r="C32" s="37">
        <v>9600</v>
      </c>
    </row>
    <row r="33" spans="1:3" ht="114" customHeight="1">
      <c r="A33" s="52" t="s">
        <v>209</v>
      </c>
      <c r="B33" s="53" t="s">
        <v>211</v>
      </c>
      <c r="C33" s="37">
        <v>3005</v>
      </c>
    </row>
    <row r="34" spans="1:3" ht="18.75" hidden="1">
      <c r="A34" s="52">
        <v>10800000000000000</v>
      </c>
      <c r="B34" s="53" t="s">
        <v>48</v>
      </c>
      <c r="C34" s="37"/>
    </row>
    <row r="35" spans="1:3" ht="131.25" hidden="1">
      <c r="A35" s="52">
        <v>10804020010000100</v>
      </c>
      <c r="B35" s="53" t="s">
        <v>49</v>
      </c>
      <c r="C35" s="37"/>
    </row>
    <row r="36" spans="1:3" ht="75" customHeight="1">
      <c r="A36" s="51" t="s">
        <v>50</v>
      </c>
      <c r="B36" s="50" t="s">
        <v>0</v>
      </c>
      <c r="C36" s="36">
        <f>C37+C40+C42</f>
        <v>4998.2</v>
      </c>
    </row>
    <row r="37" spans="1:3" ht="153" customHeight="1">
      <c r="A37" s="52" t="s">
        <v>51</v>
      </c>
      <c r="B37" s="53" t="s">
        <v>52</v>
      </c>
      <c r="C37" s="37">
        <f>C38+C39</f>
        <v>4376.3</v>
      </c>
    </row>
    <row r="38" spans="1:3" ht="131.25">
      <c r="A38" s="52" t="s">
        <v>53</v>
      </c>
      <c r="B38" s="53" t="s">
        <v>54</v>
      </c>
      <c r="C38" s="37">
        <v>3996.3</v>
      </c>
    </row>
    <row r="39" spans="1:3" ht="56.25">
      <c r="A39" s="52" t="s">
        <v>87</v>
      </c>
      <c r="B39" s="53" t="s">
        <v>88</v>
      </c>
      <c r="C39" s="37">
        <v>380</v>
      </c>
    </row>
    <row r="40" spans="1:3" ht="37.5" hidden="1">
      <c r="A40" s="52" t="s">
        <v>55</v>
      </c>
      <c r="B40" s="53" t="s">
        <v>56</v>
      </c>
      <c r="C40" s="37">
        <v>0</v>
      </c>
    </row>
    <row r="41" spans="1:3" ht="93.75" hidden="1">
      <c r="A41" s="52" t="s">
        <v>57</v>
      </c>
      <c r="B41" s="53" t="s">
        <v>58</v>
      </c>
      <c r="C41" s="37">
        <v>0</v>
      </c>
    </row>
    <row r="42" spans="1:3" ht="150">
      <c r="A42" s="52" t="s">
        <v>59</v>
      </c>
      <c r="B42" s="53" t="s">
        <v>60</v>
      </c>
      <c r="C42" s="37">
        <f>C43+C44</f>
        <v>621.9</v>
      </c>
    </row>
    <row r="43" spans="1:3" ht="56.25" hidden="1">
      <c r="A43" s="45" t="s">
        <v>5</v>
      </c>
      <c r="B43" s="53" t="s">
        <v>61</v>
      </c>
      <c r="C43" s="37">
        <v>0</v>
      </c>
    </row>
    <row r="44" spans="1:3" ht="131.25">
      <c r="A44" s="52" t="s">
        <v>7</v>
      </c>
      <c r="B44" s="53" t="s">
        <v>62</v>
      </c>
      <c r="C44" s="37">
        <v>621.9</v>
      </c>
    </row>
    <row r="45" spans="1:3" ht="56.25" hidden="1">
      <c r="A45" s="51" t="s">
        <v>63</v>
      </c>
      <c r="B45" s="50" t="s">
        <v>1</v>
      </c>
      <c r="C45" s="36">
        <f>C46</f>
        <v>0</v>
      </c>
    </row>
    <row r="46" spans="1:3" ht="56.25" hidden="1">
      <c r="A46" s="52" t="s">
        <v>6</v>
      </c>
      <c r="B46" s="53" t="s">
        <v>64</v>
      </c>
      <c r="C46" s="37"/>
    </row>
    <row r="47" spans="1:3" ht="38.25" customHeight="1">
      <c r="A47" s="51" t="s">
        <v>65</v>
      </c>
      <c r="B47" s="50" t="s">
        <v>2</v>
      </c>
      <c r="C47" s="36">
        <f>C48+C49+C50</f>
        <v>583</v>
      </c>
    </row>
    <row r="48" spans="1:3" ht="116.25" customHeight="1">
      <c r="A48" s="52" t="s">
        <v>66</v>
      </c>
      <c r="B48" s="53" t="s">
        <v>67</v>
      </c>
      <c r="C48" s="37">
        <v>350</v>
      </c>
    </row>
    <row r="49" spans="1:3" ht="75">
      <c r="A49" s="52" t="s">
        <v>68</v>
      </c>
      <c r="B49" s="53" t="s">
        <v>69</v>
      </c>
      <c r="C49" s="37">
        <v>233</v>
      </c>
    </row>
    <row r="50" spans="1:3" ht="150" hidden="1">
      <c r="A50" s="52" t="s">
        <v>195</v>
      </c>
      <c r="B50" s="54" t="s">
        <v>196</v>
      </c>
      <c r="C50" s="37">
        <v>0</v>
      </c>
    </row>
    <row r="51" spans="1:3" ht="37.5">
      <c r="A51" s="51" t="s">
        <v>70</v>
      </c>
      <c r="B51" s="50" t="s">
        <v>71</v>
      </c>
      <c r="C51" s="36">
        <f>C52</f>
        <v>30</v>
      </c>
    </row>
    <row r="52" spans="1:3" ht="56.25">
      <c r="A52" s="52" t="s">
        <v>72</v>
      </c>
      <c r="B52" s="53" t="s">
        <v>73</v>
      </c>
      <c r="C52" s="37">
        <f>C53</f>
        <v>30</v>
      </c>
    </row>
    <row r="53" spans="1:3" ht="54.75" customHeight="1">
      <c r="A53" s="52" t="s">
        <v>74</v>
      </c>
      <c r="B53" s="53" t="s">
        <v>205</v>
      </c>
      <c r="C53" s="37">
        <v>30</v>
      </c>
    </row>
    <row r="54" spans="1:3" ht="23.25" customHeight="1" hidden="1">
      <c r="A54" s="47" t="s">
        <v>76</v>
      </c>
      <c r="B54" s="50" t="s">
        <v>3</v>
      </c>
      <c r="C54" s="36">
        <f>C55</f>
        <v>0</v>
      </c>
    </row>
    <row r="55" spans="1:3" ht="37.5" hidden="1">
      <c r="A55" s="45" t="s">
        <v>77</v>
      </c>
      <c r="B55" s="53" t="s">
        <v>78</v>
      </c>
      <c r="C55" s="37">
        <v>0</v>
      </c>
    </row>
    <row r="56" spans="1:3" ht="37.5" hidden="1">
      <c r="A56" s="52">
        <v>11600000000000000</v>
      </c>
      <c r="B56" s="53" t="s">
        <v>71</v>
      </c>
      <c r="C56" s="55"/>
    </row>
    <row r="57" spans="1:3" ht="75" hidden="1">
      <c r="A57" s="52">
        <v>11690050100000100</v>
      </c>
      <c r="B57" s="53" t="s">
        <v>75</v>
      </c>
      <c r="C57" s="55"/>
    </row>
    <row r="58" spans="1:3" ht="18.75" hidden="1">
      <c r="A58" s="52">
        <v>20000000000000000</v>
      </c>
      <c r="B58" s="53" t="s">
        <v>79</v>
      </c>
      <c r="C58" s="55"/>
    </row>
    <row r="59" spans="1:3" ht="56.25" hidden="1">
      <c r="A59" s="52">
        <v>20200000000000000</v>
      </c>
      <c r="B59" s="53" t="s">
        <v>80</v>
      </c>
      <c r="C59" s="55"/>
    </row>
    <row r="60" spans="1:3" ht="18.75" hidden="1">
      <c r="A60" s="52">
        <v>20204000000000000</v>
      </c>
      <c r="B60" s="53" t="s">
        <v>81</v>
      </c>
      <c r="C60" s="55"/>
    </row>
    <row r="61" spans="1:3" ht="37.5" hidden="1">
      <c r="A61" s="52">
        <v>20204999100000100</v>
      </c>
      <c r="B61" s="53" t="s">
        <v>82</v>
      </c>
      <c r="C61" s="55"/>
    </row>
    <row r="62" spans="1:3" ht="18.75">
      <c r="A62" s="67" t="s">
        <v>212</v>
      </c>
      <c r="B62" s="67" t="s">
        <v>79</v>
      </c>
      <c r="C62" s="68">
        <f>C63</f>
        <v>857.6</v>
      </c>
    </row>
    <row r="63" spans="1:3" ht="75">
      <c r="A63" s="69" t="s">
        <v>287</v>
      </c>
      <c r="B63" s="70" t="s">
        <v>213</v>
      </c>
      <c r="C63" s="68">
        <v>857.6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3"/>
  <sheetViews>
    <sheetView zoomScale="86" zoomScaleNormal="86" zoomScalePageLayoutView="0" workbookViewId="0" topLeftCell="A1">
      <selection activeCell="A4" sqref="A4:E4"/>
    </sheetView>
  </sheetViews>
  <sheetFormatPr defaultColWidth="12.00390625" defaultRowHeight="15"/>
  <cols>
    <col min="1" max="1" width="55.7109375" style="40" customWidth="1"/>
    <col min="2" max="2" width="16.28125" style="30" customWidth="1"/>
    <col min="3" max="3" width="8.28125" style="30" customWidth="1"/>
    <col min="4" max="4" width="14.421875" style="30" customWidth="1"/>
    <col min="5" max="5" width="13.57421875" style="30" customWidth="1"/>
    <col min="6" max="254" width="9.140625" style="30" customWidth="1"/>
    <col min="255" max="255" width="55.7109375" style="30" customWidth="1"/>
    <col min="256" max="16384" width="12.00390625" style="30" customWidth="1"/>
  </cols>
  <sheetData>
    <row r="1" spans="1:5" s="25" customFormat="1" ht="18.75">
      <c r="A1" s="118" t="s">
        <v>156</v>
      </c>
      <c r="B1" s="118"/>
      <c r="C1" s="118"/>
      <c r="D1" s="118"/>
      <c r="E1" s="118"/>
    </row>
    <row r="2" spans="1:5" s="25" customFormat="1" ht="18.75">
      <c r="A2" s="118" t="s">
        <v>227</v>
      </c>
      <c r="B2" s="118"/>
      <c r="C2" s="118"/>
      <c r="D2" s="118"/>
      <c r="E2" s="118"/>
    </row>
    <row r="3" spans="1:5" s="25" customFormat="1" ht="18.75">
      <c r="A3" s="118" t="s">
        <v>4</v>
      </c>
      <c r="B3" s="118"/>
      <c r="C3" s="118"/>
      <c r="D3" s="118"/>
      <c r="E3" s="118"/>
    </row>
    <row r="4" spans="1:5" s="25" customFormat="1" ht="18.75">
      <c r="A4" s="118" t="s">
        <v>291</v>
      </c>
      <c r="B4" s="118"/>
      <c r="C4" s="118"/>
      <c r="D4" s="118"/>
      <c r="E4" s="118"/>
    </row>
    <row r="5" spans="1:5" s="25" customFormat="1" ht="18.75">
      <c r="A5" s="118" t="s">
        <v>217</v>
      </c>
      <c r="B5" s="118"/>
      <c r="C5" s="118"/>
      <c r="D5" s="118"/>
      <c r="E5" s="118"/>
    </row>
    <row r="6" spans="1:5" s="25" customFormat="1" ht="18.75">
      <c r="A6" s="118" t="s">
        <v>4</v>
      </c>
      <c r="B6" s="118"/>
      <c r="C6" s="118"/>
      <c r="D6" s="118"/>
      <c r="E6" s="118"/>
    </row>
    <row r="7" spans="1:5" s="25" customFormat="1" ht="18.75">
      <c r="A7" s="118" t="s">
        <v>207</v>
      </c>
      <c r="B7" s="118"/>
      <c r="C7" s="118"/>
      <c r="D7" s="118"/>
      <c r="E7" s="118"/>
    </row>
    <row r="8" spans="1:4" ht="18.75">
      <c r="A8" s="119"/>
      <c r="B8" s="119"/>
      <c r="C8" s="119"/>
      <c r="D8" s="119"/>
    </row>
    <row r="9" spans="1:5" ht="99.75" customHeight="1">
      <c r="A9" s="120" t="s">
        <v>279</v>
      </c>
      <c r="B9" s="120"/>
      <c r="C9" s="120"/>
      <c r="D9" s="120"/>
      <c r="E9" s="120"/>
    </row>
    <row r="10" spans="1:5" s="40" customFormat="1" ht="15.75">
      <c r="A10" s="123"/>
      <c r="B10" s="123"/>
      <c r="C10" s="123"/>
      <c r="D10" s="123"/>
      <c r="E10" s="123"/>
    </row>
    <row r="11" spans="1:5" s="40" customFormat="1" ht="15.75">
      <c r="A11" s="124" t="s">
        <v>97</v>
      </c>
      <c r="B11" s="124" t="s">
        <v>99</v>
      </c>
      <c r="C11" s="124" t="s">
        <v>100</v>
      </c>
      <c r="D11" s="122" t="s">
        <v>165</v>
      </c>
      <c r="E11" s="122"/>
    </row>
    <row r="12" spans="1:5" s="40" customFormat="1" ht="15.75">
      <c r="A12" s="125"/>
      <c r="B12" s="125"/>
      <c r="C12" s="125"/>
      <c r="D12" s="24" t="s">
        <v>197</v>
      </c>
      <c r="E12" s="24" t="s">
        <v>262</v>
      </c>
    </row>
    <row r="13" spans="1:5" s="40" customFormat="1" ht="15.75">
      <c r="A13" s="22">
        <v>1</v>
      </c>
      <c r="B13" s="22">
        <v>2</v>
      </c>
      <c r="C13" s="22">
        <v>3</v>
      </c>
      <c r="D13" s="22">
        <v>4</v>
      </c>
      <c r="E13" s="22">
        <v>5</v>
      </c>
    </row>
    <row r="14" spans="1:5" s="40" customFormat="1" ht="15.75">
      <c r="A14" s="19" t="s">
        <v>102</v>
      </c>
      <c r="B14" s="19"/>
      <c r="C14" s="19"/>
      <c r="D14" s="23">
        <f>D15+D23+D26+D28+D30+D38+D42+D44+D46</f>
        <v>46585</v>
      </c>
      <c r="E14" s="23">
        <f>E15+E23+E26+E28+E30+E38+E42+E44+E46</f>
        <v>47061.8</v>
      </c>
    </row>
    <row r="15" spans="1:5" s="40" customFormat="1" ht="78.75">
      <c r="A15" s="19" t="s">
        <v>265</v>
      </c>
      <c r="B15" s="20" t="s">
        <v>175</v>
      </c>
      <c r="C15" s="20"/>
      <c r="D15" s="39">
        <f>D16+D21</f>
        <v>7732.8</v>
      </c>
      <c r="E15" s="39">
        <f>E16+E21</f>
        <v>7732.8</v>
      </c>
    </row>
    <row r="16" spans="1:5" s="40" customFormat="1" ht="31.5">
      <c r="A16" s="17" t="s">
        <v>106</v>
      </c>
      <c r="B16" s="21" t="s">
        <v>171</v>
      </c>
      <c r="C16" s="21"/>
      <c r="D16" s="38">
        <f>D17+D18+D19+D20</f>
        <v>6944.7</v>
      </c>
      <c r="E16" s="38">
        <f>E17+E18+E19+E20</f>
        <v>6944.7</v>
      </c>
    </row>
    <row r="17" spans="1:5" s="40" customFormat="1" ht="78.75">
      <c r="A17" s="17" t="s">
        <v>107</v>
      </c>
      <c r="B17" s="21" t="s">
        <v>171</v>
      </c>
      <c r="C17" s="21" t="s">
        <v>108</v>
      </c>
      <c r="D17" s="38">
        <v>4984.2</v>
      </c>
      <c r="E17" s="38">
        <v>4984.2</v>
      </c>
    </row>
    <row r="18" spans="1:5" s="40" customFormat="1" ht="31.5">
      <c r="A18" s="17" t="s">
        <v>112</v>
      </c>
      <c r="B18" s="21" t="s">
        <v>171</v>
      </c>
      <c r="C18" s="21" t="s">
        <v>113</v>
      </c>
      <c r="D18" s="38">
        <v>1867.2</v>
      </c>
      <c r="E18" s="38">
        <v>1867.2</v>
      </c>
    </row>
    <row r="19" spans="1:5" s="40" customFormat="1" ht="15.75" hidden="1">
      <c r="A19" s="17" t="s">
        <v>118</v>
      </c>
      <c r="B19" s="21" t="s">
        <v>171</v>
      </c>
      <c r="C19" s="21" t="s">
        <v>119</v>
      </c>
      <c r="D19" s="38"/>
      <c r="E19" s="38">
        <v>0</v>
      </c>
    </row>
    <row r="20" spans="1:5" s="40" customFormat="1" ht="15.75">
      <c r="A20" s="17" t="s">
        <v>114</v>
      </c>
      <c r="B20" s="21" t="s">
        <v>171</v>
      </c>
      <c r="C20" s="21" t="s">
        <v>115</v>
      </c>
      <c r="D20" s="38">
        <v>93.3</v>
      </c>
      <c r="E20" s="38">
        <v>93.3</v>
      </c>
    </row>
    <row r="21" spans="1:5" s="40" customFormat="1" ht="47.25">
      <c r="A21" s="17" t="s">
        <v>120</v>
      </c>
      <c r="B21" s="21" t="s">
        <v>172</v>
      </c>
      <c r="C21" s="21"/>
      <c r="D21" s="38">
        <f>D22</f>
        <v>788.1</v>
      </c>
      <c r="E21" s="38">
        <f>E22</f>
        <v>788.1</v>
      </c>
    </row>
    <row r="22" spans="1:5" s="26" customFormat="1" ht="78.75">
      <c r="A22" s="17" t="s">
        <v>107</v>
      </c>
      <c r="B22" s="21" t="s">
        <v>172</v>
      </c>
      <c r="C22" s="21" t="s">
        <v>108</v>
      </c>
      <c r="D22" s="38">
        <v>788.1</v>
      </c>
      <c r="E22" s="38">
        <v>788.1</v>
      </c>
    </row>
    <row r="23" spans="1:5" s="40" customFormat="1" ht="78.75">
      <c r="A23" s="19" t="s">
        <v>265</v>
      </c>
      <c r="B23" s="20" t="s">
        <v>175</v>
      </c>
      <c r="C23" s="20"/>
      <c r="D23" s="39">
        <f>D24+D25</f>
        <v>992</v>
      </c>
      <c r="E23" s="39">
        <f>E24+E25</f>
        <v>992</v>
      </c>
    </row>
    <row r="24" spans="1:5" s="40" customFormat="1" ht="82.5">
      <c r="A24" s="62" t="s">
        <v>107</v>
      </c>
      <c r="B24" s="21" t="s">
        <v>256</v>
      </c>
      <c r="C24" s="21" t="s">
        <v>108</v>
      </c>
      <c r="D24" s="38">
        <v>823.4</v>
      </c>
      <c r="E24" s="38">
        <v>823.4</v>
      </c>
    </row>
    <row r="25" spans="1:5" s="40" customFormat="1" ht="33">
      <c r="A25" s="62" t="s">
        <v>112</v>
      </c>
      <c r="B25" s="21" t="s">
        <v>256</v>
      </c>
      <c r="C25" s="21" t="s">
        <v>113</v>
      </c>
      <c r="D25" s="38">
        <v>168.6</v>
      </c>
      <c r="E25" s="38">
        <v>168.6</v>
      </c>
    </row>
    <row r="26" spans="1:5" s="40" customFormat="1" ht="94.5">
      <c r="A26" s="85" t="s">
        <v>240</v>
      </c>
      <c r="B26" s="20" t="s">
        <v>257</v>
      </c>
      <c r="C26" s="20"/>
      <c r="D26" s="39">
        <f>D27</f>
        <v>5</v>
      </c>
      <c r="E26" s="39">
        <f>E27</f>
        <v>5</v>
      </c>
    </row>
    <row r="27" spans="1:5" s="27" customFormat="1" ht="33">
      <c r="A27" s="62" t="s">
        <v>112</v>
      </c>
      <c r="B27" s="21" t="s">
        <v>233</v>
      </c>
      <c r="C27" s="21" t="s">
        <v>113</v>
      </c>
      <c r="D27" s="38">
        <v>5</v>
      </c>
      <c r="E27" s="38">
        <v>5</v>
      </c>
    </row>
    <row r="28" spans="1:5" ht="63">
      <c r="A28" s="85" t="s">
        <v>238</v>
      </c>
      <c r="B28" s="20" t="s">
        <v>266</v>
      </c>
      <c r="C28" s="20"/>
      <c r="D28" s="39">
        <f>D29</f>
        <v>20</v>
      </c>
      <c r="E28" s="39">
        <f>E29</f>
        <v>20</v>
      </c>
    </row>
    <row r="29" spans="1:5" ht="33">
      <c r="A29" s="62" t="s">
        <v>112</v>
      </c>
      <c r="B29" s="21" t="s">
        <v>237</v>
      </c>
      <c r="C29" s="21" t="s">
        <v>113</v>
      </c>
      <c r="D29" s="38">
        <v>20</v>
      </c>
      <c r="E29" s="38">
        <v>20</v>
      </c>
    </row>
    <row r="30" spans="1:5" ht="78.75">
      <c r="A30" s="19" t="s">
        <v>264</v>
      </c>
      <c r="B30" s="20" t="s">
        <v>182</v>
      </c>
      <c r="C30" s="20"/>
      <c r="D30" s="39">
        <f>D31+D32+D34+D36</f>
        <v>7463.2</v>
      </c>
      <c r="E30" s="39">
        <f>E31+E32+E34+E36</f>
        <v>7463.2</v>
      </c>
    </row>
    <row r="31" spans="1:5" ht="15.75">
      <c r="A31" s="17" t="s">
        <v>183</v>
      </c>
      <c r="B31" s="21" t="s">
        <v>182</v>
      </c>
      <c r="C31" s="21" t="s">
        <v>113</v>
      </c>
      <c r="D31" s="38">
        <v>124.4</v>
      </c>
      <c r="E31" s="38">
        <v>124.4</v>
      </c>
    </row>
    <row r="32" spans="1:5" ht="31.5">
      <c r="A32" s="17" t="s">
        <v>112</v>
      </c>
      <c r="B32" s="21" t="s">
        <v>184</v>
      </c>
      <c r="C32" s="21"/>
      <c r="D32" s="38">
        <f>D33</f>
        <v>552.5</v>
      </c>
      <c r="E32" s="38">
        <f>E33</f>
        <v>552.5</v>
      </c>
    </row>
    <row r="33" spans="1:5" ht="15.75">
      <c r="A33" s="17" t="s">
        <v>114</v>
      </c>
      <c r="B33" s="21" t="s">
        <v>184</v>
      </c>
      <c r="C33" s="21" t="s">
        <v>113</v>
      </c>
      <c r="D33" s="38">
        <v>552.5</v>
      </c>
      <c r="E33" s="38">
        <v>552.5</v>
      </c>
    </row>
    <row r="34" spans="1:5" ht="31.5">
      <c r="A34" s="17" t="s">
        <v>112</v>
      </c>
      <c r="B34" s="21" t="s">
        <v>186</v>
      </c>
      <c r="C34" s="21"/>
      <c r="D34" s="38">
        <f>SUM(D35:D35)</f>
        <v>200</v>
      </c>
      <c r="E34" s="38">
        <f>E35</f>
        <v>200</v>
      </c>
    </row>
    <row r="35" spans="1:5" s="27" customFormat="1" ht="31.5">
      <c r="A35" s="17" t="s">
        <v>112</v>
      </c>
      <c r="B35" s="21" t="s">
        <v>186</v>
      </c>
      <c r="C35" s="21" t="s">
        <v>113</v>
      </c>
      <c r="D35" s="38">
        <v>200</v>
      </c>
      <c r="E35" s="38">
        <v>200</v>
      </c>
    </row>
    <row r="36" spans="1:5" ht="31.5">
      <c r="A36" s="17" t="s">
        <v>145</v>
      </c>
      <c r="B36" s="21" t="s">
        <v>188</v>
      </c>
      <c r="C36" s="21"/>
      <c r="D36" s="38">
        <f>D37</f>
        <v>6586.3</v>
      </c>
      <c r="E36" s="38">
        <f>E37</f>
        <v>6586.3</v>
      </c>
    </row>
    <row r="37" spans="1:5" ht="31.5">
      <c r="A37" s="17" t="s">
        <v>112</v>
      </c>
      <c r="B37" s="21" t="s">
        <v>188</v>
      </c>
      <c r="C37" s="21" t="s">
        <v>113</v>
      </c>
      <c r="D37" s="38">
        <v>6586.3</v>
      </c>
      <c r="E37" s="38">
        <v>6586.3</v>
      </c>
    </row>
    <row r="38" spans="1:5" s="27" customFormat="1" ht="63">
      <c r="A38" s="19" t="s">
        <v>276</v>
      </c>
      <c r="B38" s="20" t="s">
        <v>179</v>
      </c>
      <c r="C38" s="20"/>
      <c r="D38" s="39">
        <f>D39</f>
        <v>14538.1</v>
      </c>
      <c r="E38" s="39">
        <f>E39</f>
        <v>14968.1</v>
      </c>
    </row>
    <row r="39" spans="1:5" ht="15.75">
      <c r="A39" s="17" t="s">
        <v>129</v>
      </c>
      <c r="B39" s="21" t="s">
        <v>178</v>
      </c>
      <c r="C39" s="21"/>
      <c r="D39" s="38">
        <f>D40+D41</f>
        <v>14538.1</v>
      </c>
      <c r="E39" s="38">
        <f>SUM(E40:E41)</f>
        <v>14968.1</v>
      </c>
    </row>
    <row r="40" spans="1:5" ht="31.5">
      <c r="A40" s="17" t="s">
        <v>112</v>
      </c>
      <c r="B40" s="21" t="s">
        <v>178</v>
      </c>
      <c r="C40" s="21" t="s">
        <v>113</v>
      </c>
      <c r="D40" s="38">
        <v>14138.1</v>
      </c>
      <c r="E40" s="38">
        <v>14568.1</v>
      </c>
    </row>
    <row r="41" spans="1:5" ht="31.5">
      <c r="A41" s="17" t="s">
        <v>267</v>
      </c>
      <c r="B41" s="21" t="s">
        <v>268</v>
      </c>
      <c r="C41" s="21" t="s">
        <v>162</v>
      </c>
      <c r="D41" s="38">
        <v>400</v>
      </c>
      <c r="E41" s="38">
        <v>400</v>
      </c>
    </row>
    <row r="42" spans="1:5" ht="78.75">
      <c r="A42" s="85" t="s">
        <v>247</v>
      </c>
      <c r="B42" s="20" t="s">
        <v>202</v>
      </c>
      <c r="C42" s="20"/>
      <c r="D42" s="39">
        <f>D43</f>
        <v>71</v>
      </c>
      <c r="E42" s="39">
        <f>E43</f>
        <v>71</v>
      </c>
    </row>
    <row r="43" spans="1:5" ht="63">
      <c r="A43" s="92" t="s">
        <v>271</v>
      </c>
      <c r="B43" s="21" t="s">
        <v>286</v>
      </c>
      <c r="C43" s="21" t="s">
        <v>151</v>
      </c>
      <c r="D43" s="38">
        <v>71</v>
      </c>
      <c r="E43" s="38">
        <v>71</v>
      </c>
    </row>
    <row r="44" spans="1:5" s="27" customFormat="1" ht="63">
      <c r="A44" s="91" t="s">
        <v>270</v>
      </c>
      <c r="B44" s="20" t="s">
        <v>280</v>
      </c>
      <c r="C44" s="20"/>
      <c r="D44" s="39">
        <f>D45</f>
        <v>145</v>
      </c>
      <c r="E44" s="39">
        <f>E45</f>
        <v>145</v>
      </c>
    </row>
    <row r="45" spans="1:5" ht="157.5">
      <c r="A45" s="93" t="s">
        <v>272</v>
      </c>
      <c r="B45" s="21" t="s">
        <v>281</v>
      </c>
      <c r="C45" s="21" t="s">
        <v>113</v>
      </c>
      <c r="D45" s="38">
        <v>145</v>
      </c>
      <c r="E45" s="38">
        <v>145</v>
      </c>
    </row>
    <row r="46" spans="1:5" ht="15.75">
      <c r="A46" s="19" t="s">
        <v>123</v>
      </c>
      <c r="B46" s="31">
        <v>9900000000</v>
      </c>
      <c r="C46" s="31"/>
      <c r="D46" s="95">
        <f>D47+D48+D49+D50</f>
        <v>15617.900000000001</v>
      </c>
      <c r="E46" s="95">
        <f>SUM(E47:E50)</f>
        <v>15664.7</v>
      </c>
    </row>
    <row r="47" spans="1:5" s="27" customFormat="1" ht="15.75">
      <c r="A47" s="17" t="s">
        <v>124</v>
      </c>
      <c r="B47" s="64">
        <v>9900007500</v>
      </c>
      <c r="C47" s="64"/>
      <c r="D47" s="94">
        <v>110</v>
      </c>
      <c r="E47" s="38">
        <v>110</v>
      </c>
    </row>
    <row r="48" spans="1:5" ht="15.75">
      <c r="A48" s="30" t="s">
        <v>251</v>
      </c>
      <c r="B48" s="21" t="s">
        <v>252</v>
      </c>
      <c r="C48" s="21" t="s">
        <v>108</v>
      </c>
      <c r="D48" s="38">
        <v>832.6</v>
      </c>
      <c r="E48" s="38">
        <v>869.6</v>
      </c>
    </row>
    <row r="49" spans="1:5" ht="15.75">
      <c r="A49" s="17" t="s">
        <v>149</v>
      </c>
      <c r="B49" s="21" t="s">
        <v>269</v>
      </c>
      <c r="C49" s="21" t="s">
        <v>151</v>
      </c>
      <c r="D49" s="38">
        <v>13579.7</v>
      </c>
      <c r="E49" s="38">
        <v>13579.7</v>
      </c>
    </row>
    <row r="50" spans="1:5" ht="15.75">
      <c r="A50" s="41" t="s">
        <v>153</v>
      </c>
      <c r="B50" s="31">
        <v>9999999999</v>
      </c>
      <c r="C50" s="31"/>
      <c r="D50" s="39">
        <f>D51</f>
        <v>1095.6</v>
      </c>
      <c r="E50" s="39">
        <f>E51</f>
        <v>1105.4</v>
      </c>
    </row>
    <row r="51" spans="1:5" ht="15.75">
      <c r="A51" s="63" t="s">
        <v>153</v>
      </c>
      <c r="B51" s="64">
        <v>9999999999</v>
      </c>
      <c r="C51" s="64"/>
      <c r="D51" s="38">
        <f>D52</f>
        <v>1095.6</v>
      </c>
      <c r="E51" s="38">
        <f>E52</f>
        <v>1105.4</v>
      </c>
    </row>
    <row r="52" spans="1:5" ht="15.75">
      <c r="A52" s="63" t="s">
        <v>193</v>
      </c>
      <c r="B52" s="64">
        <v>9999999999</v>
      </c>
      <c r="C52" s="64">
        <v>999</v>
      </c>
      <c r="D52" s="38">
        <v>1095.6</v>
      </c>
      <c r="E52" s="38">
        <v>1105.4</v>
      </c>
    </row>
    <row r="53" spans="4:5" ht="15.75">
      <c r="D53" s="66"/>
      <c r="E53" s="66"/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1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5.7109375" style="40" customWidth="1"/>
    <col min="2" max="2" width="8.7109375" style="40" customWidth="1"/>
    <col min="3" max="3" width="14.7109375" style="30" customWidth="1"/>
    <col min="4" max="4" width="8.28125" style="30" customWidth="1"/>
    <col min="5" max="5" width="11.7109375" style="30" customWidth="1"/>
    <col min="6" max="6" width="9.57421875" style="30" hidden="1" customWidth="1"/>
    <col min="7" max="7" width="0" style="30" hidden="1" customWidth="1"/>
    <col min="8" max="16384" width="9.140625" style="30" customWidth="1"/>
  </cols>
  <sheetData>
    <row r="1" spans="1:5" s="25" customFormat="1" ht="18.75">
      <c r="A1" s="118" t="s">
        <v>158</v>
      </c>
      <c r="B1" s="118"/>
      <c r="C1" s="118"/>
      <c r="D1" s="118"/>
      <c r="E1" s="118"/>
    </row>
    <row r="2" spans="1:5" s="25" customFormat="1" ht="18.75" customHeight="1">
      <c r="A2" s="118" t="s">
        <v>223</v>
      </c>
      <c r="B2" s="118"/>
      <c r="C2" s="118"/>
      <c r="D2" s="118"/>
      <c r="E2" s="118"/>
    </row>
    <row r="3" spans="1:5" s="25" customFormat="1" ht="18.75" customHeight="1">
      <c r="A3" s="118" t="s">
        <v>4</v>
      </c>
      <c r="B3" s="118"/>
      <c r="C3" s="118"/>
      <c r="D3" s="118"/>
      <c r="E3" s="118"/>
    </row>
    <row r="4" spans="1:5" s="25" customFormat="1" ht="18.75">
      <c r="A4" s="118" t="s">
        <v>291</v>
      </c>
      <c r="B4" s="118"/>
      <c r="C4" s="118"/>
      <c r="D4" s="118"/>
      <c r="E4" s="118"/>
    </row>
    <row r="5" spans="1:5" s="25" customFormat="1" ht="18.75" customHeight="1">
      <c r="A5" s="118" t="s">
        <v>259</v>
      </c>
      <c r="B5" s="118"/>
      <c r="C5" s="118"/>
      <c r="D5" s="118"/>
      <c r="E5" s="118"/>
    </row>
    <row r="6" spans="1:5" s="25" customFormat="1" ht="18.75" customHeight="1">
      <c r="A6" s="118" t="s">
        <v>4</v>
      </c>
      <c r="B6" s="118"/>
      <c r="C6" s="118"/>
      <c r="D6" s="118"/>
      <c r="E6" s="118"/>
    </row>
    <row r="7" spans="1:5" s="25" customFormat="1" ht="18.75" customHeight="1">
      <c r="A7" s="118" t="s">
        <v>194</v>
      </c>
      <c r="B7" s="118"/>
      <c r="C7" s="118"/>
      <c r="D7" s="118"/>
      <c r="E7" s="118"/>
    </row>
    <row r="8" spans="1:5" ht="18.75">
      <c r="A8" s="119"/>
      <c r="B8" s="119"/>
      <c r="C8" s="119"/>
      <c r="D8" s="119"/>
      <c r="E8" s="119"/>
    </row>
    <row r="9" spans="1:6" ht="54.75" customHeight="1">
      <c r="A9" s="120" t="s">
        <v>273</v>
      </c>
      <c r="B9" s="120"/>
      <c r="C9" s="120"/>
      <c r="D9" s="120"/>
      <c r="E9" s="120"/>
      <c r="F9" s="16"/>
    </row>
    <row r="10" spans="1:5" s="40" customFormat="1" ht="15.75">
      <c r="A10" s="123"/>
      <c r="B10" s="123"/>
      <c r="C10" s="123"/>
      <c r="D10" s="123"/>
      <c r="E10" s="123"/>
    </row>
    <row r="11" spans="1:6" s="40" customFormat="1" ht="15.75">
      <c r="A11" s="124" t="s">
        <v>97</v>
      </c>
      <c r="B11" s="124" t="s">
        <v>157</v>
      </c>
      <c r="C11" s="124" t="s">
        <v>99</v>
      </c>
      <c r="D11" s="124" t="s">
        <v>100</v>
      </c>
      <c r="E11" s="124" t="s">
        <v>165</v>
      </c>
      <c r="F11" s="61">
        <v>141308.2</v>
      </c>
    </row>
    <row r="12" spans="1:5" s="40" customFormat="1" ht="33" customHeight="1">
      <c r="A12" s="125"/>
      <c r="B12" s="125"/>
      <c r="C12" s="125"/>
      <c r="D12" s="125"/>
      <c r="E12" s="125"/>
    </row>
    <row r="13" spans="1:5" s="40" customFormat="1" ht="15.75">
      <c r="A13" s="22">
        <v>1</v>
      </c>
      <c r="B13" s="22">
        <v>2</v>
      </c>
      <c r="C13" s="22">
        <v>2</v>
      </c>
      <c r="D13" s="22">
        <v>3</v>
      </c>
      <c r="E13" s="22">
        <v>4</v>
      </c>
    </row>
    <row r="14" spans="1:6" s="40" customFormat="1" ht="15.75">
      <c r="A14" s="19" t="s">
        <v>102</v>
      </c>
      <c r="B14" s="22"/>
      <c r="C14" s="19"/>
      <c r="D14" s="19"/>
      <c r="E14" s="23">
        <f>E15+E23+E26+E28+E30+E38+E42+E44+E46</f>
        <v>42842</v>
      </c>
      <c r="F14" s="61"/>
    </row>
    <row r="15" spans="1:6" s="40" customFormat="1" ht="78.75">
      <c r="A15" s="19" t="s">
        <v>265</v>
      </c>
      <c r="B15" s="24">
        <v>791</v>
      </c>
      <c r="C15" s="20" t="s">
        <v>175</v>
      </c>
      <c r="D15" s="20"/>
      <c r="E15" s="39">
        <f>E16+E21</f>
        <v>7718.8</v>
      </c>
      <c r="F15" s="61"/>
    </row>
    <row r="16" spans="1:6" s="40" customFormat="1" ht="31.5">
      <c r="A16" s="17" t="s">
        <v>106</v>
      </c>
      <c r="B16" s="22">
        <v>791</v>
      </c>
      <c r="C16" s="21" t="s">
        <v>171</v>
      </c>
      <c r="D16" s="21"/>
      <c r="E16" s="38">
        <f>E17+E18+E19+E20</f>
        <v>6930.7</v>
      </c>
      <c r="F16" s="61"/>
    </row>
    <row r="17" spans="1:6" s="40" customFormat="1" ht="78.75">
      <c r="A17" s="17" t="s">
        <v>107</v>
      </c>
      <c r="B17" s="22">
        <v>791</v>
      </c>
      <c r="C17" s="21" t="s">
        <v>171</v>
      </c>
      <c r="D17" s="21" t="s">
        <v>108</v>
      </c>
      <c r="E17" s="38">
        <v>4984.2</v>
      </c>
      <c r="F17" s="26"/>
    </row>
    <row r="18" spans="1:5" s="40" customFormat="1" ht="31.5">
      <c r="A18" s="17" t="s">
        <v>112</v>
      </c>
      <c r="B18" s="22">
        <v>791</v>
      </c>
      <c r="C18" s="21" t="s">
        <v>171</v>
      </c>
      <c r="D18" s="21" t="s">
        <v>113</v>
      </c>
      <c r="E18" s="38">
        <v>1853.2</v>
      </c>
    </row>
    <row r="19" spans="1:5" s="40" customFormat="1" ht="15.75">
      <c r="A19" s="17" t="s">
        <v>118</v>
      </c>
      <c r="B19" s="22">
        <v>791</v>
      </c>
      <c r="C19" s="21" t="s">
        <v>171</v>
      </c>
      <c r="D19" s="21" t="s">
        <v>119</v>
      </c>
      <c r="E19" s="38"/>
    </row>
    <row r="20" spans="1:5" s="26" customFormat="1" ht="15.75">
      <c r="A20" s="17" t="s">
        <v>114</v>
      </c>
      <c r="B20" s="22">
        <v>791</v>
      </c>
      <c r="C20" s="21" t="s">
        <v>171</v>
      </c>
      <c r="D20" s="21" t="s">
        <v>115</v>
      </c>
      <c r="E20" s="38">
        <v>93.3</v>
      </c>
    </row>
    <row r="21" spans="1:5" s="40" customFormat="1" ht="47.25">
      <c r="A21" s="17" t="s">
        <v>120</v>
      </c>
      <c r="B21" s="22">
        <v>791</v>
      </c>
      <c r="C21" s="21" t="s">
        <v>172</v>
      </c>
      <c r="D21" s="21"/>
      <c r="E21" s="38">
        <f>E22</f>
        <v>788.1</v>
      </c>
    </row>
    <row r="22" spans="1:5" s="26" customFormat="1" ht="78.75">
      <c r="A22" s="17" t="s">
        <v>107</v>
      </c>
      <c r="B22" s="22">
        <v>791</v>
      </c>
      <c r="C22" s="21" t="s">
        <v>172</v>
      </c>
      <c r="D22" s="21" t="s">
        <v>108</v>
      </c>
      <c r="E22" s="38">
        <v>788.1</v>
      </c>
    </row>
    <row r="23" spans="1:6" s="40" customFormat="1" ht="78.75">
      <c r="A23" s="19" t="s">
        <v>265</v>
      </c>
      <c r="B23" s="24">
        <v>791</v>
      </c>
      <c r="C23" s="20" t="s">
        <v>175</v>
      </c>
      <c r="D23" s="20"/>
      <c r="E23" s="39">
        <f>E24+E25</f>
        <v>992</v>
      </c>
      <c r="F23" s="27"/>
    </row>
    <row r="24" spans="1:6" s="40" customFormat="1" ht="82.5">
      <c r="A24" s="62" t="s">
        <v>107</v>
      </c>
      <c r="B24" s="22">
        <v>791</v>
      </c>
      <c r="C24" s="21" t="s">
        <v>256</v>
      </c>
      <c r="D24" s="21" t="s">
        <v>108</v>
      </c>
      <c r="E24" s="38">
        <v>823.4</v>
      </c>
      <c r="F24" s="30"/>
    </row>
    <row r="25" spans="1:6" s="26" customFormat="1" ht="33">
      <c r="A25" s="62" t="s">
        <v>112</v>
      </c>
      <c r="B25" s="22">
        <v>791</v>
      </c>
      <c r="C25" s="21" t="s">
        <v>256</v>
      </c>
      <c r="D25" s="21" t="s">
        <v>113</v>
      </c>
      <c r="E25" s="38">
        <v>168.6</v>
      </c>
      <c r="F25" s="30"/>
    </row>
    <row r="26" spans="1:6" s="40" customFormat="1" ht="94.5">
      <c r="A26" s="85" t="s">
        <v>240</v>
      </c>
      <c r="B26" s="24">
        <v>791</v>
      </c>
      <c r="C26" s="20" t="s">
        <v>257</v>
      </c>
      <c r="D26" s="20"/>
      <c r="E26" s="39">
        <f>E27</f>
        <v>5</v>
      </c>
      <c r="F26" s="30"/>
    </row>
    <row r="27" spans="1:6" s="40" customFormat="1" ht="33">
      <c r="A27" s="62" t="s">
        <v>112</v>
      </c>
      <c r="B27" s="22">
        <v>791</v>
      </c>
      <c r="C27" s="21" t="s">
        <v>233</v>
      </c>
      <c r="D27" s="21" t="s">
        <v>113</v>
      </c>
      <c r="E27" s="38">
        <v>5</v>
      </c>
      <c r="F27" s="30"/>
    </row>
    <row r="28" spans="1:6" s="40" customFormat="1" ht="63">
      <c r="A28" s="85" t="s">
        <v>238</v>
      </c>
      <c r="B28" s="24">
        <v>791</v>
      </c>
      <c r="C28" s="20" t="s">
        <v>266</v>
      </c>
      <c r="D28" s="20"/>
      <c r="E28" s="39">
        <f>E29</f>
        <v>20</v>
      </c>
      <c r="F28" s="30"/>
    </row>
    <row r="29" spans="1:6" s="40" customFormat="1" ht="33">
      <c r="A29" s="62" t="s">
        <v>112</v>
      </c>
      <c r="B29" s="24">
        <v>791</v>
      </c>
      <c r="C29" s="21" t="s">
        <v>237</v>
      </c>
      <c r="D29" s="21" t="s">
        <v>113</v>
      </c>
      <c r="E29" s="38">
        <v>20</v>
      </c>
      <c r="F29" s="30"/>
    </row>
    <row r="30" spans="1:6" s="27" customFormat="1" ht="78.75">
      <c r="A30" s="19" t="s">
        <v>264</v>
      </c>
      <c r="B30" s="24">
        <v>791</v>
      </c>
      <c r="C30" s="20" t="s">
        <v>182</v>
      </c>
      <c r="D30" s="20"/>
      <c r="E30" s="39">
        <f>E31+E32+E34+E36</f>
        <v>7750.4</v>
      </c>
      <c r="F30" s="30"/>
    </row>
    <row r="31" spans="1:6" ht="15.75">
      <c r="A31" s="17" t="s">
        <v>183</v>
      </c>
      <c r="B31" s="22">
        <v>791</v>
      </c>
      <c r="C31" s="21" t="s">
        <v>182</v>
      </c>
      <c r="D31" s="21" t="s">
        <v>113</v>
      </c>
      <c r="E31" s="38">
        <v>124.4</v>
      </c>
      <c r="F31" s="27"/>
    </row>
    <row r="32" spans="1:5" ht="31.5">
      <c r="A32" s="17" t="s">
        <v>112</v>
      </c>
      <c r="B32" s="22">
        <v>791</v>
      </c>
      <c r="C32" s="21" t="s">
        <v>184</v>
      </c>
      <c r="D32" s="21"/>
      <c r="E32" s="38">
        <f>E33</f>
        <v>552.5</v>
      </c>
    </row>
    <row r="33" spans="1:6" s="27" customFormat="1" ht="15.75">
      <c r="A33" s="17" t="s">
        <v>114</v>
      </c>
      <c r="B33" s="22">
        <v>791</v>
      </c>
      <c r="C33" s="21" t="s">
        <v>184</v>
      </c>
      <c r="D33" s="21" t="s">
        <v>113</v>
      </c>
      <c r="E33" s="38">
        <v>552.5</v>
      </c>
      <c r="F33" s="30"/>
    </row>
    <row r="34" spans="1:5" ht="31.5">
      <c r="A34" s="17" t="s">
        <v>112</v>
      </c>
      <c r="B34" s="22">
        <v>791</v>
      </c>
      <c r="C34" s="21" t="s">
        <v>186</v>
      </c>
      <c r="D34" s="21"/>
      <c r="E34" s="38">
        <f>SUM(E35:E35)</f>
        <v>200</v>
      </c>
    </row>
    <row r="35" spans="1:5" ht="31.5">
      <c r="A35" s="17" t="s">
        <v>112</v>
      </c>
      <c r="B35" s="22">
        <v>791</v>
      </c>
      <c r="C35" s="21" t="s">
        <v>186</v>
      </c>
      <c r="D35" s="21" t="s">
        <v>113</v>
      </c>
      <c r="E35" s="38">
        <v>200</v>
      </c>
    </row>
    <row r="36" spans="1:6" ht="31.5">
      <c r="A36" s="17" t="s">
        <v>145</v>
      </c>
      <c r="B36" s="22">
        <v>791</v>
      </c>
      <c r="C36" s="21" t="s">
        <v>188</v>
      </c>
      <c r="D36" s="21"/>
      <c r="E36" s="38">
        <f>E37</f>
        <v>6873.5</v>
      </c>
      <c r="F36" s="27"/>
    </row>
    <row r="37" spans="1:5" ht="31.5">
      <c r="A37" s="17" t="s">
        <v>112</v>
      </c>
      <c r="B37" s="22">
        <v>791</v>
      </c>
      <c r="C37" s="21" t="s">
        <v>188</v>
      </c>
      <c r="D37" s="21" t="s">
        <v>113</v>
      </c>
      <c r="E37" s="38">
        <v>6873.5</v>
      </c>
    </row>
    <row r="38" spans="1:6" ht="63">
      <c r="A38" s="19" t="s">
        <v>131</v>
      </c>
      <c r="B38" s="24">
        <v>791</v>
      </c>
      <c r="C38" s="20" t="s">
        <v>179</v>
      </c>
      <c r="D38" s="20"/>
      <c r="E38" s="39">
        <f>E39</f>
        <v>11442.5</v>
      </c>
      <c r="F38" s="30" t="s">
        <v>160</v>
      </c>
    </row>
    <row r="39" spans="1:6" ht="15.75">
      <c r="A39" s="17" t="s">
        <v>129</v>
      </c>
      <c r="B39" s="22">
        <v>791</v>
      </c>
      <c r="C39" s="21" t="s">
        <v>178</v>
      </c>
      <c r="D39" s="21"/>
      <c r="E39" s="38">
        <f>E40+E41</f>
        <v>11442.5</v>
      </c>
      <c r="F39" s="27"/>
    </row>
    <row r="40" spans="1:6" s="27" customFormat="1" ht="31.5">
      <c r="A40" s="17" t="s">
        <v>112</v>
      </c>
      <c r="B40" s="22">
        <v>791</v>
      </c>
      <c r="C40" s="21" t="s">
        <v>178</v>
      </c>
      <c r="D40" s="21" t="s">
        <v>113</v>
      </c>
      <c r="E40" s="38">
        <v>11239.1</v>
      </c>
      <c r="F40" s="30"/>
    </row>
    <row r="41" spans="1:5" ht="31.5">
      <c r="A41" s="17" t="s">
        <v>267</v>
      </c>
      <c r="B41" s="22">
        <v>791</v>
      </c>
      <c r="C41" s="21" t="s">
        <v>268</v>
      </c>
      <c r="D41" s="21" t="s">
        <v>162</v>
      </c>
      <c r="E41" s="38">
        <v>203.4</v>
      </c>
    </row>
    <row r="42" spans="1:6" ht="78.75">
      <c r="A42" s="85" t="s">
        <v>247</v>
      </c>
      <c r="B42" s="24">
        <v>791</v>
      </c>
      <c r="C42" s="20" t="s">
        <v>202</v>
      </c>
      <c r="D42" s="20"/>
      <c r="E42" s="39">
        <f>E43</f>
        <v>71</v>
      </c>
      <c r="F42" s="27"/>
    </row>
    <row r="43" spans="1:6" s="27" customFormat="1" ht="63">
      <c r="A43" s="92" t="s">
        <v>271</v>
      </c>
      <c r="B43" s="22">
        <v>791</v>
      </c>
      <c r="C43" s="20" t="s">
        <v>286</v>
      </c>
      <c r="D43" s="20" t="s">
        <v>151</v>
      </c>
      <c r="E43" s="39">
        <v>71</v>
      </c>
      <c r="F43" s="30"/>
    </row>
    <row r="44" spans="1:5" ht="63">
      <c r="A44" s="91" t="s">
        <v>270</v>
      </c>
      <c r="B44" s="24">
        <v>791</v>
      </c>
      <c r="C44" s="20" t="s">
        <v>280</v>
      </c>
      <c r="D44" s="20"/>
      <c r="E44" s="39">
        <f>E45</f>
        <v>145</v>
      </c>
    </row>
    <row r="45" spans="1:6" ht="157.5">
      <c r="A45" s="93" t="s">
        <v>272</v>
      </c>
      <c r="B45" s="22">
        <v>791</v>
      </c>
      <c r="C45" s="21" t="s">
        <v>281</v>
      </c>
      <c r="D45" s="21" t="s">
        <v>113</v>
      </c>
      <c r="E45" s="38">
        <v>145</v>
      </c>
      <c r="F45" s="27"/>
    </row>
    <row r="46" spans="1:5" ht="15.75">
      <c r="A46" s="19" t="s">
        <v>123</v>
      </c>
      <c r="B46" s="24">
        <v>791</v>
      </c>
      <c r="C46" s="31">
        <v>9900000000</v>
      </c>
      <c r="D46" s="31"/>
      <c r="E46" s="95">
        <f>E47+E48+E49+E50+E51</f>
        <v>14697.300000000001</v>
      </c>
    </row>
    <row r="47" spans="1:6" ht="15.75">
      <c r="A47" s="17" t="s">
        <v>124</v>
      </c>
      <c r="B47" s="22">
        <v>791</v>
      </c>
      <c r="C47" s="64">
        <v>9900007500</v>
      </c>
      <c r="D47" s="64"/>
      <c r="E47" s="94">
        <v>110</v>
      </c>
      <c r="F47" s="30" t="s">
        <v>167</v>
      </c>
    </row>
    <row r="48" spans="1:6" ht="15.75">
      <c r="A48" s="17" t="s">
        <v>229</v>
      </c>
      <c r="B48" s="22">
        <v>791</v>
      </c>
      <c r="C48" s="21" t="s">
        <v>173</v>
      </c>
      <c r="D48" s="21"/>
      <c r="E48" s="38">
        <v>150</v>
      </c>
      <c r="F48" s="27"/>
    </row>
    <row r="49" spans="1:6" s="27" customFormat="1" ht="15.75">
      <c r="A49" s="30" t="s">
        <v>251</v>
      </c>
      <c r="B49" s="22">
        <v>791</v>
      </c>
      <c r="C49" s="21" t="s">
        <v>252</v>
      </c>
      <c r="D49" s="21" t="s">
        <v>108</v>
      </c>
      <c r="E49" s="38">
        <v>857.6</v>
      </c>
      <c r="F49" s="30"/>
    </row>
    <row r="50" spans="1:6" ht="15.75">
      <c r="A50" s="17" t="s">
        <v>114</v>
      </c>
      <c r="B50" s="22">
        <v>791</v>
      </c>
      <c r="C50" s="21" t="s">
        <v>199</v>
      </c>
      <c r="D50" s="21" t="s">
        <v>113</v>
      </c>
      <c r="E50" s="38">
        <v>0</v>
      </c>
      <c r="F50" s="30" t="s">
        <v>161</v>
      </c>
    </row>
    <row r="51" spans="1:5" ht="15.75">
      <c r="A51" s="17" t="s">
        <v>149</v>
      </c>
      <c r="B51" s="22">
        <v>791</v>
      </c>
      <c r="C51" s="21" t="s">
        <v>269</v>
      </c>
      <c r="D51" s="21" t="s">
        <v>151</v>
      </c>
      <c r="E51" s="38">
        <v>13579.7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2"/>
  <sheetViews>
    <sheetView tabSelected="1" zoomScalePageLayoutView="0" workbookViewId="0" topLeftCell="C1">
      <selection activeCell="D15" sqref="D15"/>
    </sheetView>
  </sheetViews>
  <sheetFormatPr defaultColWidth="55.7109375" defaultRowHeight="15"/>
  <cols>
    <col min="1" max="1" width="55.7109375" style="40" customWidth="1"/>
    <col min="2" max="2" width="7.8515625" style="40" customWidth="1"/>
    <col min="3" max="3" width="15.140625" style="30" customWidth="1"/>
    <col min="4" max="4" width="6.8515625" style="30" customWidth="1"/>
    <col min="5" max="5" width="12.8515625" style="30" customWidth="1"/>
    <col min="6" max="6" width="11.421875" style="30" customWidth="1"/>
    <col min="7" max="255" width="9.140625" style="30" customWidth="1"/>
    <col min="256" max="16384" width="55.7109375" style="30" customWidth="1"/>
  </cols>
  <sheetData>
    <row r="1" spans="1:6" s="25" customFormat="1" ht="18.75">
      <c r="A1" s="118" t="s">
        <v>159</v>
      </c>
      <c r="B1" s="118"/>
      <c r="C1" s="118"/>
      <c r="D1" s="118"/>
      <c r="E1" s="118"/>
      <c r="F1" s="118"/>
    </row>
    <row r="2" spans="1:6" s="25" customFormat="1" ht="18.75" customHeight="1">
      <c r="A2" s="118" t="s">
        <v>223</v>
      </c>
      <c r="B2" s="118"/>
      <c r="C2" s="118"/>
      <c r="D2" s="118"/>
      <c r="E2" s="118"/>
      <c r="F2" s="118"/>
    </row>
    <row r="3" spans="1:6" s="25" customFormat="1" ht="18.75" customHeight="1">
      <c r="A3" s="118" t="s">
        <v>4</v>
      </c>
      <c r="B3" s="118"/>
      <c r="C3" s="118"/>
      <c r="D3" s="118"/>
      <c r="E3" s="118"/>
      <c r="F3" s="118"/>
    </row>
    <row r="4" spans="1:6" s="25" customFormat="1" ht="18.75">
      <c r="A4" s="118" t="s">
        <v>293</v>
      </c>
      <c r="B4" s="118"/>
      <c r="C4" s="118"/>
      <c r="D4" s="118"/>
      <c r="E4" s="118"/>
      <c r="F4" s="118"/>
    </row>
    <row r="5" spans="1:6" s="25" customFormat="1" ht="18.75" customHeight="1">
      <c r="A5" s="118" t="s">
        <v>217</v>
      </c>
      <c r="B5" s="118"/>
      <c r="C5" s="118"/>
      <c r="D5" s="118"/>
      <c r="E5" s="118"/>
      <c r="F5" s="118"/>
    </row>
    <row r="6" spans="1:6" s="25" customFormat="1" ht="18.75" customHeight="1">
      <c r="A6" s="118" t="s">
        <v>4</v>
      </c>
      <c r="B6" s="118"/>
      <c r="C6" s="118"/>
      <c r="D6" s="118"/>
      <c r="E6" s="118"/>
      <c r="F6" s="118"/>
    </row>
    <row r="7" spans="1:6" s="25" customFormat="1" ht="18.75" customHeight="1">
      <c r="A7" s="118" t="s">
        <v>207</v>
      </c>
      <c r="B7" s="118"/>
      <c r="C7" s="118"/>
      <c r="D7" s="118"/>
      <c r="E7" s="118"/>
      <c r="F7" s="118"/>
    </row>
    <row r="8" spans="1:5" ht="18.75">
      <c r="A8" s="119"/>
      <c r="B8" s="119"/>
      <c r="C8" s="119"/>
      <c r="D8" s="119"/>
      <c r="E8" s="119"/>
    </row>
    <row r="9" spans="1:6" ht="60.75" customHeight="1">
      <c r="A9" s="120" t="s">
        <v>274</v>
      </c>
      <c r="B9" s="120"/>
      <c r="C9" s="120"/>
      <c r="D9" s="120"/>
      <c r="E9" s="120"/>
      <c r="F9" s="120"/>
    </row>
    <row r="10" spans="1:6" s="40" customFormat="1" ht="15.75">
      <c r="A10" s="123"/>
      <c r="B10" s="123"/>
      <c r="C10" s="123"/>
      <c r="D10" s="123"/>
      <c r="E10" s="123"/>
      <c r="F10" s="123"/>
    </row>
    <row r="11" spans="1:6" s="40" customFormat="1" ht="15.75">
      <c r="A11" s="124" t="s">
        <v>97</v>
      </c>
      <c r="B11" s="124" t="s">
        <v>157</v>
      </c>
      <c r="C11" s="124" t="s">
        <v>99</v>
      </c>
      <c r="D11" s="124" t="s">
        <v>100</v>
      </c>
      <c r="E11" s="122" t="s">
        <v>165</v>
      </c>
      <c r="F11" s="122"/>
    </row>
    <row r="12" spans="1:6" s="40" customFormat="1" ht="15.75">
      <c r="A12" s="125"/>
      <c r="B12" s="125"/>
      <c r="C12" s="125"/>
      <c r="D12" s="125"/>
      <c r="E12" s="24" t="s">
        <v>197</v>
      </c>
      <c r="F12" s="24" t="s">
        <v>262</v>
      </c>
    </row>
    <row r="13" spans="1:6" s="40" customFormat="1" ht="15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</row>
    <row r="14" spans="1:6" s="40" customFormat="1" ht="15.75">
      <c r="A14" s="19" t="s">
        <v>102</v>
      </c>
      <c r="B14" s="22"/>
      <c r="C14" s="19"/>
      <c r="D14" s="19"/>
      <c r="E14" s="23">
        <f>E15+E23+E26+E28+E30+E38+E42+E44+E46</f>
        <v>46585</v>
      </c>
      <c r="F14" s="23">
        <f>F15+F23+F26+F28+F30+F38+F42+F44+F46</f>
        <v>47061.8</v>
      </c>
    </row>
    <row r="15" spans="1:6" s="40" customFormat="1" ht="78.75">
      <c r="A15" s="19" t="s">
        <v>265</v>
      </c>
      <c r="B15" s="24">
        <v>791</v>
      </c>
      <c r="C15" s="20" t="s">
        <v>175</v>
      </c>
      <c r="D15" s="20"/>
      <c r="E15" s="39">
        <f>E16+E21</f>
        <v>7732.8</v>
      </c>
      <c r="F15" s="39">
        <f>F16+F21</f>
        <v>7732.8</v>
      </c>
    </row>
    <row r="16" spans="1:6" s="40" customFormat="1" ht="31.5">
      <c r="A16" s="17" t="s">
        <v>106</v>
      </c>
      <c r="B16" s="22">
        <v>791</v>
      </c>
      <c r="C16" s="21" t="s">
        <v>171</v>
      </c>
      <c r="D16" s="21"/>
      <c r="E16" s="38">
        <f>E17+E18+E19+E20</f>
        <v>6944.7</v>
      </c>
      <c r="F16" s="38">
        <f>F17+F18+F19+F20</f>
        <v>6944.7</v>
      </c>
    </row>
    <row r="17" spans="1:6" s="40" customFormat="1" ht="78.75">
      <c r="A17" s="17" t="s">
        <v>107</v>
      </c>
      <c r="B17" s="22">
        <v>791</v>
      </c>
      <c r="C17" s="21" t="s">
        <v>171</v>
      </c>
      <c r="D17" s="21" t="s">
        <v>108</v>
      </c>
      <c r="E17" s="38">
        <v>4984.2</v>
      </c>
      <c r="F17" s="38">
        <v>4984.2</v>
      </c>
    </row>
    <row r="18" spans="1:6" s="40" customFormat="1" ht="31.5">
      <c r="A18" s="17" t="s">
        <v>112</v>
      </c>
      <c r="B18" s="22">
        <v>791</v>
      </c>
      <c r="C18" s="21" t="s">
        <v>171</v>
      </c>
      <c r="D18" s="21" t="s">
        <v>113</v>
      </c>
      <c r="E18" s="38">
        <v>1867.2</v>
      </c>
      <c r="F18" s="38">
        <v>1867.2</v>
      </c>
    </row>
    <row r="19" spans="1:6" s="40" customFormat="1" ht="15.75">
      <c r="A19" s="17" t="s">
        <v>118</v>
      </c>
      <c r="B19" s="22">
        <v>791</v>
      </c>
      <c r="C19" s="21" t="s">
        <v>171</v>
      </c>
      <c r="D19" s="21" t="s">
        <v>119</v>
      </c>
      <c r="E19" s="38"/>
      <c r="F19" s="38">
        <v>0</v>
      </c>
    </row>
    <row r="20" spans="1:6" s="40" customFormat="1" ht="15.75">
      <c r="A20" s="17" t="s">
        <v>114</v>
      </c>
      <c r="B20" s="22">
        <v>791</v>
      </c>
      <c r="C20" s="21" t="s">
        <v>171</v>
      </c>
      <c r="D20" s="21" t="s">
        <v>115</v>
      </c>
      <c r="E20" s="38">
        <v>93.3</v>
      </c>
      <c r="F20" s="38">
        <v>93.3</v>
      </c>
    </row>
    <row r="21" spans="1:6" s="40" customFormat="1" ht="47.25">
      <c r="A21" s="17" t="s">
        <v>120</v>
      </c>
      <c r="B21" s="22">
        <v>791</v>
      </c>
      <c r="C21" s="21" t="s">
        <v>172</v>
      </c>
      <c r="D21" s="21"/>
      <c r="E21" s="38">
        <f>E22</f>
        <v>788.1</v>
      </c>
      <c r="F21" s="38">
        <f>F22</f>
        <v>788.1</v>
      </c>
    </row>
    <row r="22" spans="1:6" s="26" customFormat="1" ht="78.75">
      <c r="A22" s="17" t="s">
        <v>107</v>
      </c>
      <c r="B22" s="22">
        <v>791</v>
      </c>
      <c r="C22" s="21" t="s">
        <v>172</v>
      </c>
      <c r="D22" s="21" t="s">
        <v>108</v>
      </c>
      <c r="E22" s="38">
        <v>788.1</v>
      </c>
      <c r="F22" s="38">
        <v>788.1</v>
      </c>
    </row>
    <row r="23" spans="1:6" s="40" customFormat="1" ht="78.75">
      <c r="A23" s="19" t="s">
        <v>265</v>
      </c>
      <c r="B23" s="24">
        <v>791</v>
      </c>
      <c r="C23" s="20" t="s">
        <v>175</v>
      </c>
      <c r="D23" s="20"/>
      <c r="E23" s="39">
        <f>E24+E25</f>
        <v>992</v>
      </c>
      <c r="F23" s="39">
        <f>F24+F25</f>
        <v>992</v>
      </c>
    </row>
    <row r="24" spans="1:6" s="40" customFormat="1" ht="82.5">
      <c r="A24" s="62" t="s">
        <v>107</v>
      </c>
      <c r="B24" s="22">
        <v>791</v>
      </c>
      <c r="C24" s="21" t="s">
        <v>256</v>
      </c>
      <c r="D24" s="21" t="s">
        <v>108</v>
      </c>
      <c r="E24" s="38">
        <v>823.4</v>
      </c>
      <c r="F24" s="38">
        <v>823.4</v>
      </c>
    </row>
    <row r="25" spans="1:6" s="40" customFormat="1" ht="33">
      <c r="A25" s="62" t="s">
        <v>112</v>
      </c>
      <c r="B25" s="22">
        <v>791</v>
      </c>
      <c r="C25" s="21" t="s">
        <v>256</v>
      </c>
      <c r="D25" s="21" t="s">
        <v>113</v>
      </c>
      <c r="E25" s="38">
        <v>168.6</v>
      </c>
      <c r="F25" s="38">
        <v>168.6</v>
      </c>
    </row>
    <row r="26" spans="1:6" s="40" customFormat="1" ht="94.5">
      <c r="A26" s="85" t="s">
        <v>240</v>
      </c>
      <c r="B26" s="24">
        <v>791</v>
      </c>
      <c r="C26" s="20" t="s">
        <v>257</v>
      </c>
      <c r="D26" s="20"/>
      <c r="E26" s="39">
        <f>E27</f>
        <v>5</v>
      </c>
      <c r="F26" s="39">
        <f>F27</f>
        <v>5</v>
      </c>
    </row>
    <row r="27" spans="1:6" s="27" customFormat="1" ht="33">
      <c r="A27" s="62" t="s">
        <v>112</v>
      </c>
      <c r="B27" s="22">
        <v>791</v>
      </c>
      <c r="C27" s="21" t="s">
        <v>233</v>
      </c>
      <c r="D27" s="21" t="s">
        <v>113</v>
      </c>
      <c r="E27" s="38">
        <v>5</v>
      </c>
      <c r="F27" s="38">
        <v>5</v>
      </c>
    </row>
    <row r="28" spans="1:6" ht="63">
      <c r="A28" s="85" t="s">
        <v>238</v>
      </c>
      <c r="B28" s="24">
        <v>791</v>
      </c>
      <c r="C28" s="20" t="s">
        <v>266</v>
      </c>
      <c r="D28" s="20"/>
      <c r="E28" s="39">
        <f>E29</f>
        <v>20</v>
      </c>
      <c r="F28" s="39">
        <f>F29</f>
        <v>20</v>
      </c>
    </row>
    <row r="29" spans="1:6" ht="33">
      <c r="A29" s="62" t="s">
        <v>112</v>
      </c>
      <c r="B29" s="22">
        <v>791</v>
      </c>
      <c r="C29" s="21" t="s">
        <v>237</v>
      </c>
      <c r="D29" s="21" t="s">
        <v>113</v>
      </c>
      <c r="E29" s="38">
        <v>20</v>
      </c>
      <c r="F29" s="38">
        <v>20</v>
      </c>
    </row>
    <row r="30" spans="1:6" ht="78.75">
      <c r="A30" s="19" t="s">
        <v>264</v>
      </c>
      <c r="B30" s="24">
        <v>791</v>
      </c>
      <c r="C30" s="20" t="s">
        <v>182</v>
      </c>
      <c r="D30" s="20"/>
      <c r="E30" s="39">
        <f>E31+E32+E34+E36</f>
        <v>7463.2</v>
      </c>
      <c r="F30" s="39">
        <f>F31+F32+F34+F36</f>
        <v>7463.2</v>
      </c>
    </row>
    <row r="31" spans="1:6" ht="15.75">
      <c r="A31" s="17" t="s">
        <v>183</v>
      </c>
      <c r="B31" s="22">
        <v>791</v>
      </c>
      <c r="C31" s="21" t="s">
        <v>182</v>
      </c>
      <c r="D31" s="21" t="s">
        <v>113</v>
      </c>
      <c r="E31" s="38">
        <v>124.4</v>
      </c>
      <c r="F31" s="38">
        <v>124.4</v>
      </c>
    </row>
    <row r="32" spans="1:6" ht="31.5">
      <c r="A32" s="17" t="s">
        <v>112</v>
      </c>
      <c r="B32" s="22">
        <v>791</v>
      </c>
      <c r="C32" s="21" t="s">
        <v>184</v>
      </c>
      <c r="D32" s="21"/>
      <c r="E32" s="38">
        <f>E33</f>
        <v>552.5</v>
      </c>
      <c r="F32" s="38">
        <f>F33</f>
        <v>552.5</v>
      </c>
    </row>
    <row r="33" spans="1:6" ht="15.75">
      <c r="A33" s="17" t="s">
        <v>114</v>
      </c>
      <c r="B33" s="22">
        <v>791</v>
      </c>
      <c r="C33" s="21" t="s">
        <v>184</v>
      </c>
      <c r="D33" s="21" t="s">
        <v>113</v>
      </c>
      <c r="E33" s="38">
        <v>552.5</v>
      </c>
      <c r="F33" s="38">
        <v>552.5</v>
      </c>
    </row>
    <row r="34" spans="1:6" ht="31.5">
      <c r="A34" s="17" t="s">
        <v>112</v>
      </c>
      <c r="B34" s="22">
        <v>791</v>
      </c>
      <c r="C34" s="21" t="s">
        <v>186</v>
      </c>
      <c r="D34" s="21"/>
      <c r="E34" s="38">
        <f>SUM(E35:E35)</f>
        <v>200</v>
      </c>
      <c r="F34" s="38">
        <f>F35</f>
        <v>200</v>
      </c>
    </row>
    <row r="35" spans="1:6" s="27" customFormat="1" ht="31.5">
      <c r="A35" s="17" t="s">
        <v>112</v>
      </c>
      <c r="B35" s="22">
        <v>791</v>
      </c>
      <c r="C35" s="21" t="s">
        <v>186</v>
      </c>
      <c r="D35" s="21" t="s">
        <v>113</v>
      </c>
      <c r="E35" s="38">
        <v>200</v>
      </c>
      <c r="F35" s="38">
        <v>200</v>
      </c>
    </row>
    <row r="36" spans="1:6" ht="31.5">
      <c r="A36" s="17" t="s">
        <v>145</v>
      </c>
      <c r="B36" s="22">
        <v>791</v>
      </c>
      <c r="C36" s="21" t="s">
        <v>188</v>
      </c>
      <c r="D36" s="21"/>
      <c r="E36" s="38">
        <f>E37</f>
        <v>6586.3</v>
      </c>
      <c r="F36" s="38">
        <f>F37</f>
        <v>6586.3</v>
      </c>
    </row>
    <row r="37" spans="1:6" ht="31.5">
      <c r="A37" s="17" t="s">
        <v>112</v>
      </c>
      <c r="B37" s="22">
        <v>791</v>
      </c>
      <c r="C37" s="21" t="s">
        <v>188</v>
      </c>
      <c r="D37" s="21" t="s">
        <v>113</v>
      </c>
      <c r="E37" s="38">
        <v>6586.3</v>
      </c>
      <c r="F37" s="38">
        <v>6586.3</v>
      </c>
    </row>
    <row r="38" spans="1:6" s="27" customFormat="1" ht="63">
      <c r="A38" s="19" t="s">
        <v>276</v>
      </c>
      <c r="B38" s="24">
        <v>791</v>
      </c>
      <c r="C38" s="20" t="s">
        <v>179</v>
      </c>
      <c r="D38" s="20"/>
      <c r="E38" s="39">
        <f>E39</f>
        <v>14538.1</v>
      </c>
      <c r="F38" s="39">
        <f>F39</f>
        <v>14968.1</v>
      </c>
    </row>
    <row r="39" spans="1:6" ht="15.75">
      <c r="A39" s="17" t="s">
        <v>129</v>
      </c>
      <c r="B39" s="22">
        <v>791</v>
      </c>
      <c r="C39" s="21" t="s">
        <v>178</v>
      </c>
      <c r="D39" s="21"/>
      <c r="E39" s="38">
        <f>E40+E41</f>
        <v>14538.1</v>
      </c>
      <c r="F39" s="38">
        <f>SUM(F40:F41)</f>
        <v>14968.1</v>
      </c>
    </row>
    <row r="40" spans="1:6" ht="31.5">
      <c r="A40" s="17" t="s">
        <v>112</v>
      </c>
      <c r="B40" s="22">
        <v>791</v>
      </c>
      <c r="C40" s="21" t="s">
        <v>178</v>
      </c>
      <c r="D40" s="21" t="s">
        <v>113</v>
      </c>
      <c r="E40" s="38">
        <v>14138.1</v>
      </c>
      <c r="F40" s="38">
        <v>14568.1</v>
      </c>
    </row>
    <row r="41" spans="1:6" ht="31.5">
      <c r="A41" s="17" t="s">
        <v>267</v>
      </c>
      <c r="B41" s="22">
        <v>791</v>
      </c>
      <c r="C41" s="21" t="s">
        <v>268</v>
      </c>
      <c r="D41" s="21" t="s">
        <v>162</v>
      </c>
      <c r="E41" s="38">
        <v>400</v>
      </c>
      <c r="F41" s="38">
        <v>400</v>
      </c>
    </row>
    <row r="42" spans="1:6" ht="78.75">
      <c r="A42" s="85" t="s">
        <v>247</v>
      </c>
      <c r="B42" s="24">
        <v>791</v>
      </c>
      <c r="C42" s="20" t="s">
        <v>202</v>
      </c>
      <c r="D42" s="20"/>
      <c r="E42" s="39">
        <f>E43</f>
        <v>71</v>
      </c>
      <c r="F42" s="39">
        <f>F43</f>
        <v>71</v>
      </c>
    </row>
    <row r="43" spans="1:6" ht="63">
      <c r="A43" s="92" t="s">
        <v>271</v>
      </c>
      <c r="B43" s="22">
        <v>791</v>
      </c>
      <c r="C43" s="21" t="s">
        <v>286</v>
      </c>
      <c r="D43" s="21" t="s">
        <v>151</v>
      </c>
      <c r="E43" s="38">
        <v>71</v>
      </c>
      <c r="F43" s="38">
        <v>71</v>
      </c>
    </row>
    <row r="44" spans="1:6" s="27" customFormat="1" ht="63">
      <c r="A44" s="91" t="s">
        <v>270</v>
      </c>
      <c r="B44" s="24">
        <v>791</v>
      </c>
      <c r="C44" s="20" t="s">
        <v>280</v>
      </c>
      <c r="D44" s="20"/>
      <c r="E44" s="39">
        <f>E45</f>
        <v>145</v>
      </c>
      <c r="F44" s="39">
        <f>F45</f>
        <v>145</v>
      </c>
    </row>
    <row r="45" spans="1:6" ht="157.5">
      <c r="A45" s="93" t="s">
        <v>277</v>
      </c>
      <c r="B45" s="22">
        <v>791</v>
      </c>
      <c r="C45" s="21" t="s">
        <v>281</v>
      </c>
      <c r="D45" s="21" t="s">
        <v>113</v>
      </c>
      <c r="E45" s="38">
        <v>145</v>
      </c>
      <c r="F45" s="38">
        <v>145</v>
      </c>
    </row>
    <row r="46" spans="1:6" ht="15.75">
      <c r="A46" s="19" t="s">
        <v>123</v>
      </c>
      <c r="B46" s="24">
        <v>791</v>
      </c>
      <c r="C46" s="31">
        <v>9900000000</v>
      </c>
      <c r="D46" s="31"/>
      <c r="E46" s="95">
        <f>E47+E48+E49+E50</f>
        <v>15617.900000000001</v>
      </c>
      <c r="F46" s="95">
        <f>SUM(F47:F50)</f>
        <v>15664.7</v>
      </c>
    </row>
    <row r="47" spans="1:6" s="27" customFormat="1" ht="15.75">
      <c r="A47" s="17" t="s">
        <v>124</v>
      </c>
      <c r="B47" s="22">
        <v>791</v>
      </c>
      <c r="C47" s="64">
        <v>9900007500</v>
      </c>
      <c r="D47" s="64"/>
      <c r="E47" s="94">
        <v>110</v>
      </c>
      <c r="F47" s="38">
        <v>110</v>
      </c>
    </row>
    <row r="48" spans="1:6" ht="15.75">
      <c r="A48" s="30" t="s">
        <v>251</v>
      </c>
      <c r="B48" s="22">
        <v>791</v>
      </c>
      <c r="C48" s="21" t="s">
        <v>252</v>
      </c>
      <c r="D48" s="21" t="s">
        <v>108</v>
      </c>
      <c r="E48" s="38">
        <v>832.6</v>
      </c>
      <c r="F48" s="38">
        <v>869.6</v>
      </c>
    </row>
    <row r="49" spans="1:6" ht="15.75">
      <c r="A49" s="17" t="s">
        <v>149</v>
      </c>
      <c r="B49" s="22">
        <v>791</v>
      </c>
      <c r="C49" s="21" t="s">
        <v>269</v>
      </c>
      <c r="D49" s="21" t="s">
        <v>151</v>
      </c>
      <c r="E49" s="38">
        <v>13579.7</v>
      </c>
      <c r="F49" s="38">
        <v>13579.7</v>
      </c>
    </row>
    <row r="50" spans="1:6" ht="15.75">
      <c r="A50" s="41" t="s">
        <v>153</v>
      </c>
      <c r="B50" s="24">
        <v>791</v>
      </c>
      <c r="C50" s="31">
        <v>9999999999</v>
      </c>
      <c r="D50" s="31"/>
      <c r="E50" s="39">
        <f>E51</f>
        <v>1095.6</v>
      </c>
      <c r="F50" s="39">
        <f>F51</f>
        <v>1105.4</v>
      </c>
    </row>
    <row r="51" spans="1:6" ht="15.75">
      <c r="A51" s="63" t="s">
        <v>153</v>
      </c>
      <c r="B51" s="22">
        <v>791</v>
      </c>
      <c r="C51" s="64">
        <v>9999999999</v>
      </c>
      <c r="D51" s="64"/>
      <c r="E51" s="38">
        <f>E52</f>
        <v>1095.6</v>
      </c>
      <c r="F51" s="38">
        <f>F52</f>
        <v>1105.4</v>
      </c>
    </row>
    <row r="52" spans="1:6" ht="15.75">
      <c r="A52" s="63" t="s">
        <v>193</v>
      </c>
      <c r="B52" s="22">
        <v>791</v>
      </c>
      <c r="C52" s="64">
        <v>9999999999</v>
      </c>
      <c r="D52" s="64">
        <v>999</v>
      </c>
      <c r="E52" s="38">
        <v>1095.6</v>
      </c>
      <c r="F52" s="38">
        <v>1105.4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65"/>
  <sheetViews>
    <sheetView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28.28125" style="60" customWidth="1"/>
    <col min="2" max="2" width="57.8515625" style="60" customWidth="1"/>
    <col min="3" max="3" width="14.28125" style="60" customWidth="1"/>
    <col min="4" max="4" width="14.140625" style="56" customWidth="1"/>
    <col min="5" max="16384" width="9.140625" style="1" customWidth="1"/>
  </cols>
  <sheetData>
    <row r="2" spans="1:4" s="42" customFormat="1" ht="18.75">
      <c r="A2" s="101" t="s">
        <v>86</v>
      </c>
      <c r="B2" s="101"/>
      <c r="C2" s="101"/>
      <c r="D2" s="101"/>
    </row>
    <row r="3" spans="1:4" s="42" customFormat="1" ht="18.75">
      <c r="A3" s="101" t="s">
        <v>224</v>
      </c>
      <c r="B3" s="101"/>
      <c r="C3" s="101"/>
      <c r="D3" s="101"/>
    </row>
    <row r="4" spans="1:4" s="42" customFormat="1" ht="18.75">
      <c r="A4" s="101" t="s">
        <v>4</v>
      </c>
      <c r="B4" s="101"/>
      <c r="C4" s="101"/>
      <c r="D4" s="101"/>
    </row>
    <row r="5" spans="1:4" s="42" customFormat="1" ht="18.75">
      <c r="A5" s="101" t="s">
        <v>289</v>
      </c>
      <c r="B5" s="101"/>
      <c r="C5" s="101"/>
      <c r="D5" s="101"/>
    </row>
    <row r="6" spans="1:4" s="42" customFormat="1" ht="18.75">
      <c r="A6" s="101" t="s">
        <v>214</v>
      </c>
      <c r="B6" s="101"/>
      <c r="C6" s="101"/>
      <c r="D6" s="101"/>
    </row>
    <row r="7" spans="1:4" s="42" customFormat="1" ht="18.75">
      <c r="A7" s="101" t="s">
        <v>4</v>
      </c>
      <c r="B7" s="101"/>
      <c r="C7" s="101"/>
      <c r="D7" s="101"/>
    </row>
    <row r="8" spans="1:4" s="42" customFormat="1" ht="18.75">
      <c r="A8" s="101" t="s">
        <v>207</v>
      </c>
      <c r="B8" s="101"/>
      <c r="C8" s="101"/>
      <c r="D8" s="101"/>
    </row>
    <row r="9" spans="1:4" ht="96.75" customHeight="1">
      <c r="A9" s="102" t="s">
        <v>218</v>
      </c>
      <c r="B9" s="102"/>
      <c r="C9" s="102"/>
      <c r="D9" s="102"/>
    </row>
    <row r="10" spans="1:4" ht="18.75">
      <c r="A10" s="57"/>
      <c r="B10" s="57"/>
      <c r="C10" s="57"/>
      <c r="D10" s="44" t="s">
        <v>9</v>
      </c>
    </row>
    <row r="11" spans="1:4" ht="112.5" customHeight="1">
      <c r="A11" s="103" t="s">
        <v>8</v>
      </c>
      <c r="B11" s="103" t="s">
        <v>85</v>
      </c>
      <c r="C11" s="105" t="s">
        <v>84</v>
      </c>
      <c r="D11" s="106"/>
    </row>
    <row r="12" spans="1:4" ht="18.75">
      <c r="A12" s="104"/>
      <c r="B12" s="104"/>
      <c r="C12" s="58" t="s">
        <v>168</v>
      </c>
      <c r="D12" s="46" t="s">
        <v>197</v>
      </c>
    </row>
    <row r="13" spans="1:4" ht="18.75">
      <c r="A13" s="59">
        <v>1</v>
      </c>
      <c r="B13" s="59">
        <v>2</v>
      </c>
      <c r="C13" s="59">
        <v>3</v>
      </c>
      <c r="D13" s="48">
        <v>4</v>
      </c>
    </row>
    <row r="14" spans="1:4" ht="18.75">
      <c r="A14" s="49"/>
      <c r="B14" s="50" t="s">
        <v>11</v>
      </c>
      <c r="C14" s="71">
        <f>C15+C64</f>
        <v>46546.99999999999</v>
      </c>
      <c r="D14" s="71">
        <f>D15+D64</f>
        <v>47023.799999999996</v>
      </c>
    </row>
    <row r="15" spans="1:4" ht="37.5">
      <c r="A15" s="51" t="s">
        <v>12</v>
      </c>
      <c r="B15" s="50" t="s">
        <v>13</v>
      </c>
      <c r="C15" s="71">
        <f>C16+C22+C28+C31+C38+C47+C49+C53+C56</f>
        <v>45714.399999999994</v>
      </c>
      <c r="D15" s="71">
        <f>D16+D22+D28+D31+D38+D47+D49+D53+D56</f>
        <v>46154.2</v>
      </c>
    </row>
    <row r="16" spans="1:4" ht="37.5">
      <c r="A16" s="51" t="s">
        <v>14</v>
      </c>
      <c r="B16" s="50" t="s">
        <v>15</v>
      </c>
      <c r="C16" s="71">
        <f>C17</f>
        <v>22588.3</v>
      </c>
      <c r="D16" s="71">
        <f>D17</f>
        <v>22947.6</v>
      </c>
    </row>
    <row r="17" spans="1:4" ht="18.75">
      <c r="A17" s="52" t="s">
        <v>16</v>
      </c>
      <c r="B17" s="53" t="s">
        <v>17</v>
      </c>
      <c r="C17" s="72">
        <f>C18+C19+C20</f>
        <v>22588.3</v>
      </c>
      <c r="D17" s="72">
        <f>D18+D19+D20</f>
        <v>22947.6</v>
      </c>
    </row>
    <row r="18" spans="1:4" ht="131.25">
      <c r="A18" s="52" t="s">
        <v>18</v>
      </c>
      <c r="B18" s="53" t="s">
        <v>19</v>
      </c>
      <c r="C18" s="72">
        <v>22453.3</v>
      </c>
      <c r="D18" s="74">
        <v>22812.6</v>
      </c>
    </row>
    <row r="19" spans="1:4" ht="171" customHeight="1">
      <c r="A19" s="52" t="s">
        <v>20</v>
      </c>
      <c r="B19" s="53" t="s">
        <v>21</v>
      </c>
      <c r="C19" s="72">
        <v>65</v>
      </c>
      <c r="D19" s="74">
        <v>65</v>
      </c>
    </row>
    <row r="20" spans="1:4" ht="75">
      <c r="A20" s="52" t="s">
        <v>22</v>
      </c>
      <c r="B20" s="53" t="s">
        <v>23</v>
      </c>
      <c r="C20" s="72">
        <v>70</v>
      </c>
      <c r="D20" s="74">
        <v>70</v>
      </c>
    </row>
    <row r="21" spans="1:4" ht="150" hidden="1">
      <c r="A21" s="52">
        <v>10102040010000100</v>
      </c>
      <c r="B21" s="53" t="s">
        <v>24</v>
      </c>
      <c r="C21" s="72"/>
      <c r="D21" s="74"/>
    </row>
    <row r="22" spans="1:4" ht="57.75" customHeight="1">
      <c r="A22" s="51" t="s">
        <v>25</v>
      </c>
      <c r="B22" s="50" t="s">
        <v>26</v>
      </c>
      <c r="C22" s="71">
        <f>SUM(C24:C27)</f>
        <v>1884.9</v>
      </c>
      <c r="D22" s="71">
        <f>SUM(D24:D27)</f>
        <v>1959.4</v>
      </c>
    </row>
    <row r="23" spans="1:4" ht="56.25">
      <c r="A23" s="52" t="s">
        <v>27</v>
      </c>
      <c r="B23" s="53" t="s">
        <v>28</v>
      </c>
      <c r="C23" s="72">
        <f>SUM(C24:C27)</f>
        <v>1884.9</v>
      </c>
      <c r="D23" s="72">
        <f>SUM(D24:D27)</f>
        <v>1959.4</v>
      </c>
    </row>
    <row r="24" spans="1:4" ht="116.25" customHeight="1">
      <c r="A24" s="52" t="s">
        <v>29</v>
      </c>
      <c r="B24" s="53" t="s">
        <v>30</v>
      </c>
      <c r="C24" s="72">
        <v>703</v>
      </c>
      <c r="D24" s="74">
        <v>730.9</v>
      </c>
    </row>
    <row r="25" spans="1:4" ht="133.5" customHeight="1">
      <c r="A25" s="52" t="s">
        <v>31</v>
      </c>
      <c r="B25" s="53" t="s">
        <v>32</v>
      </c>
      <c r="C25" s="72">
        <v>5.7</v>
      </c>
      <c r="D25" s="74">
        <v>5.8</v>
      </c>
    </row>
    <row r="26" spans="1:4" ht="116.25" customHeight="1">
      <c r="A26" s="52" t="s">
        <v>33</v>
      </c>
      <c r="B26" s="53" t="s">
        <v>34</v>
      </c>
      <c r="C26" s="72">
        <v>1176.2</v>
      </c>
      <c r="D26" s="74">
        <v>1222.7</v>
      </c>
    </row>
    <row r="27" spans="1:4" ht="117" customHeight="1">
      <c r="A27" s="52" t="s">
        <v>35</v>
      </c>
      <c r="B27" s="53" t="s">
        <v>36</v>
      </c>
      <c r="C27" s="72">
        <v>0</v>
      </c>
      <c r="D27" s="74">
        <v>0</v>
      </c>
    </row>
    <row r="28" spans="1:4" ht="22.5" customHeight="1">
      <c r="A28" s="51" t="s">
        <v>37</v>
      </c>
      <c r="B28" s="50" t="s">
        <v>38</v>
      </c>
      <c r="C28" s="71">
        <f>C29</f>
        <v>20</v>
      </c>
      <c r="D28" s="71">
        <f>D29</f>
        <v>26</v>
      </c>
    </row>
    <row r="29" spans="1:4" ht="18.75">
      <c r="A29" s="52" t="s">
        <v>39</v>
      </c>
      <c r="B29" s="53" t="s">
        <v>40</v>
      </c>
      <c r="C29" s="72">
        <f>C30</f>
        <v>20</v>
      </c>
      <c r="D29" s="72">
        <f>D30</f>
        <v>26</v>
      </c>
    </row>
    <row r="30" spans="1:4" ht="18.75">
      <c r="A30" s="52" t="s">
        <v>41</v>
      </c>
      <c r="B30" s="53" t="s">
        <v>40</v>
      </c>
      <c r="C30" s="72">
        <v>20</v>
      </c>
      <c r="D30" s="74">
        <v>26</v>
      </c>
    </row>
    <row r="31" spans="1:4" ht="20.25" customHeight="1">
      <c r="A31" s="51" t="s">
        <v>42</v>
      </c>
      <c r="B31" s="50" t="s">
        <v>43</v>
      </c>
      <c r="C31" s="71">
        <f>C32+C33</f>
        <v>15610</v>
      </c>
      <c r="D31" s="71">
        <f>D32+D33</f>
        <v>15610</v>
      </c>
    </row>
    <row r="32" spans="1:4" ht="75">
      <c r="A32" s="52" t="s">
        <v>44</v>
      </c>
      <c r="B32" s="53" t="s">
        <v>45</v>
      </c>
      <c r="C32" s="72">
        <v>3005</v>
      </c>
      <c r="D32" s="74">
        <v>3005</v>
      </c>
    </row>
    <row r="33" spans="1:4" ht="18.75">
      <c r="A33" s="52" t="s">
        <v>46</v>
      </c>
      <c r="B33" s="53" t="s">
        <v>47</v>
      </c>
      <c r="C33" s="72">
        <f>C34+C35</f>
        <v>12605</v>
      </c>
      <c r="D33" s="72">
        <f>D34+D35</f>
        <v>12605</v>
      </c>
    </row>
    <row r="34" spans="1:4" ht="58.5" customHeight="1">
      <c r="A34" s="52" t="s">
        <v>208</v>
      </c>
      <c r="B34" s="53" t="s">
        <v>210</v>
      </c>
      <c r="C34" s="72">
        <v>9600</v>
      </c>
      <c r="D34" s="74">
        <v>9600</v>
      </c>
    </row>
    <row r="35" spans="1:4" ht="59.25" customHeight="1">
      <c r="A35" s="52" t="s">
        <v>209</v>
      </c>
      <c r="B35" s="53" t="s">
        <v>211</v>
      </c>
      <c r="C35" s="72">
        <v>3005</v>
      </c>
      <c r="D35" s="74">
        <v>3005</v>
      </c>
    </row>
    <row r="36" spans="1:4" ht="18.75" hidden="1">
      <c r="A36" s="52">
        <v>10800000000000000</v>
      </c>
      <c r="B36" s="53" t="s">
        <v>48</v>
      </c>
      <c r="C36" s="72"/>
      <c r="D36" s="74"/>
    </row>
    <row r="37" spans="1:4" ht="131.25" hidden="1">
      <c r="A37" s="52">
        <v>10804020010000100</v>
      </c>
      <c r="B37" s="53" t="s">
        <v>49</v>
      </c>
      <c r="C37" s="72"/>
      <c r="D37" s="74"/>
    </row>
    <row r="38" spans="1:4" ht="75" customHeight="1">
      <c r="A38" s="51" t="s">
        <v>50</v>
      </c>
      <c r="B38" s="50" t="s">
        <v>0</v>
      </c>
      <c r="C38" s="71">
        <f>C39+C42+C44</f>
        <v>4998.2</v>
      </c>
      <c r="D38" s="71">
        <f>D39+D42+D44</f>
        <v>4998.2</v>
      </c>
    </row>
    <row r="39" spans="1:4" ht="153" customHeight="1">
      <c r="A39" s="52" t="s">
        <v>51</v>
      </c>
      <c r="B39" s="53" t="s">
        <v>52</v>
      </c>
      <c r="C39" s="72">
        <f>C40+C41</f>
        <v>4376.3</v>
      </c>
      <c r="D39" s="72">
        <f>D40+D41</f>
        <v>4376.3</v>
      </c>
    </row>
    <row r="40" spans="1:4" ht="131.25">
      <c r="A40" s="52" t="s">
        <v>53</v>
      </c>
      <c r="B40" s="53" t="s">
        <v>54</v>
      </c>
      <c r="C40" s="72">
        <v>3996.3</v>
      </c>
      <c r="D40" s="74">
        <v>3996.3</v>
      </c>
    </row>
    <row r="41" spans="1:4" ht="56.25">
      <c r="A41" s="52" t="s">
        <v>87</v>
      </c>
      <c r="B41" s="53" t="s">
        <v>88</v>
      </c>
      <c r="C41" s="72">
        <v>380</v>
      </c>
      <c r="D41" s="74">
        <v>380</v>
      </c>
    </row>
    <row r="42" spans="1:4" ht="37.5" hidden="1">
      <c r="A42" s="52" t="s">
        <v>55</v>
      </c>
      <c r="B42" s="53" t="s">
        <v>56</v>
      </c>
      <c r="C42" s="72">
        <v>0</v>
      </c>
      <c r="D42" s="74"/>
    </row>
    <row r="43" spans="1:4" ht="93.75" hidden="1">
      <c r="A43" s="52" t="s">
        <v>57</v>
      </c>
      <c r="B43" s="53" t="s">
        <v>58</v>
      </c>
      <c r="C43" s="72">
        <v>0</v>
      </c>
      <c r="D43" s="74"/>
    </row>
    <row r="44" spans="1:4" ht="131.25">
      <c r="A44" s="52" t="s">
        <v>59</v>
      </c>
      <c r="B44" s="53" t="s">
        <v>60</v>
      </c>
      <c r="C44" s="72">
        <f>C45+C46</f>
        <v>621.9</v>
      </c>
      <c r="D44" s="72">
        <f>D45+D46</f>
        <v>621.9</v>
      </c>
    </row>
    <row r="45" spans="1:4" ht="56.25" hidden="1">
      <c r="A45" s="45" t="s">
        <v>5</v>
      </c>
      <c r="B45" s="53" t="s">
        <v>61</v>
      </c>
      <c r="C45" s="72">
        <v>0</v>
      </c>
      <c r="D45" s="74"/>
    </row>
    <row r="46" spans="1:4" ht="131.25">
      <c r="A46" s="52" t="s">
        <v>7</v>
      </c>
      <c r="B46" s="53" t="s">
        <v>62</v>
      </c>
      <c r="C46" s="72">
        <v>621.9</v>
      </c>
      <c r="D46" s="74">
        <v>621.9</v>
      </c>
    </row>
    <row r="47" spans="1:4" ht="56.25" hidden="1">
      <c r="A47" s="51" t="s">
        <v>63</v>
      </c>
      <c r="B47" s="50" t="s">
        <v>1</v>
      </c>
      <c r="C47" s="71">
        <f>C48</f>
        <v>0</v>
      </c>
      <c r="D47" s="74"/>
    </row>
    <row r="48" spans="1:4" ht="56.25" hidden="1">
      <c r="A48" s="52" t="s">
        <v>6</v>
      </c>
      <c r="B48" s="53" t="s">
        <v>64</v>
      </c>
      <c r="C48" s="72"/>
      <c r="D48" s="74"/>
    </row>
    <row r="49" spans="1:4" ht="38.25" customHeight="1">
      <c r="A49" s="51" t="s">
        <v>65</v>
      </c>
      <c r="B49" s="50" t="s">
        <v>2</v>
      </c>
      <c r="C49" s="71">
        <f>C50+C51+C52</f>
        <v>583</v>
      </c>
      <c r="D49" s="71">
        <f>D50+D51+D52</f>
        <v>583</v>
      </c>
    </row>
    <row r="50" spans="1:4" ht="116.25" customHeight="1">
      <c r="A50" s="52" t="s">
        <v>66</v>
      </c>
      <c r="B50" s="53" t="s">
        <v>67</v>
      </c>
      <c r="C50" s="72">
        <v>350</v>
      </c>
      <c r="D50" s="74">
        <v>350</v>
      </c>
    </row>
    <row r="51" spans="1:4" ht="75">
      <c r="A51" s="52" t="s">
        <v>68</v>
      </c>
      <c r="B51" s="53" t="s">
        <v>69</v>
      </c>
      <c r="C51" s="72">
        <v>233</v>
      </c>
      <c r="D51" s="74">
        <v>233</v>
      </c>
    </row>
    <row r="52" spans="1:4" ht="150" hidden="1">
      <c r="A52" s="52" t="s">
        <v>195</v>
      </c>
      <c r="B52" s="54" t="s">
        <v>196</v>
      </c>
      <c r="C52" s="72">
        <v>0</v>
      </c>
      <c r="D52" s="74"/>
    </row>
    <row r="53" spans="1:4" ht="37.5">
      <c r="A53" s="51" t="s">
        <v>70</v>
      </c>
      <c r="B53" s="50" t="s">
        <v>71</v>
      </c>
      <c r="C53" s="71">
        <f>C54</f>
        <v>30</v>
      </c>
      <c r="D53" s="71">
        <f>D54</f>
        <v>30</v>
      </c>
    </row>
    <row r="54" spans="1:4" ht="37.5">
      <c r="A54" s="52" t="s">
        <v>72</v>
      </c>
      <c r="B54" s="53" t="s">
        <v>73</v>
      </c>
      <c r="C54" s="72">
        <f>C55</f>
        <v>30</v>
      </c>
      <c r="D54" s="72">
        <f>D55</f>
        <v>30</v>
      </c>
    </row>
    <row r="55" spans="1:4" ht="54.75" customHeight="1">
      <c r="A55" s="52" t="s">
        <v>74</v>
      </c>
      <c r="B55" s="53" t="s">
        <v>205</v>
      </c>
      <c r="C55" s="72">
        <v>30</v>
      </c>
      <c r="D55" s="74">
        <v>30</v>
      </c>
    </row>
    <row r="56" spans="1:4" ht="23.25" customHeight="1" hidden="1">
      <c r="A56" s="47" t="s">
        <v>76</v>
      </c>
      <c r="B56" s="50" t="s">
        <v>3</v>
      </c>
      <c r="C56" s="71">
        <f>C57</f>
        <v>0</v>
      </c>
      <c r="D56" s="74"/>
    </row>
    <row r="57" spans="1:4" ht="37.5" hidden="1">
      <c r="A57" s="45" t="s">
        <v>77</v>
      </c>
      <c r="B57" s="53" t="s">
        <v>78</v>
      </c>
      <c r="C57" s="72">
        <v>0</v>
      </c>
      <c r="D57" s="74"/>
    </row>
    <row r="58" spans="1:4" ht="37.5" hidden="1">
      <c r="A58" s="52">
        <v>11600000000000000</v>
      </c>
      <c r="B58" s="53" t="s">
        <v>71</v>
      </c>
      <c r="C58" s="72"/>
      <c r="D58" s="74"/>
    </row>
    <row r="59" spans="1:4" ht="56.25" hidden="1">
      <c r="A59" s="52">
        <v>11690050100000100</v>
      </c>
      <c r="B59" s="53" t="s">
        <v>75</v>
      </c>
      <c r="C59" s="72"/>
      <c r="D59" s="74"/>
    </row>
    <row r="60" spans="1:4" ht="18.75" hidden="1">
      <c r="A60" s="52">
        <v>20000000000000000</v>
      </c>
      <c r="B60" s="53" t="s">
        <v>79</v>
      </c>
      <c r="C60" s="72"/>
      <c r="D60" s="74"/>
    </row>
    <row r="61" spans="1:4" ht="56.25" hidden="1">
      <c r="A61" s="52">
        <v>20200000000000000</v>
      </c>
      <c r="B61" s="53" t="s">
        <v>80</v>
      </c>
      <c r="C61" s="72"/>
      <c r="D61" s="74"/>
    </row>
    <row r="62" spans="1:4" ht="18.75" hidden="1">
      <c r="A62" s="52">
        <v>20204000000000000</v>
      </c>
      <c r="B62" s="53" t="s">
        <v>81</v>
      </c>
      <c r="C62" s="72"/>
      <c r="D62" s="74"/>
    </row>
    <row r="63" spans="1:4" ht="37.5" hidden="1">
      <c r="A63" s="52">
        <v>20204999100000100</v>
      </c>
      <c r="B63" s="53" t="s">
        <v>82</v>
      </c>
      <c r="C63" s="72"/>
      <c r="D63" s="74"/>
    </row>
    <row r="64" spans="1:4" ht="18.75">
      <c r="A64" s="67" t="s">
        <v>212</v>
      </c>
      <c r="B64" s="67" t="s">
        <v>79</v>
      </c>
      <c r="C64" s="73">
        <f>C65</f>
        <v>832.6</v>
      </c>
      <c r="D64" s="73">
        <f>D65</f>
        <v>869.6</v>
      </c>
    </row>
    <row r="65" spans="1:4" ht="75">
      <c r="A65" s="69" t="s">
        <v>287</v>
      </c>
      <c r="B65" s="70" t="s">
        <v>213</v>
      </c>
      <c r="C65" s="73">
        <v>832.6</v>
      </c>
      <c r="D65" s="74">
        <v>869.6</v>
      </c>
    </row>
  </sheetData>
  <sheetProtection/>
  <mergeCells count="11">
    <mergeCell ref="A2:D2"/>
    <mergeCell ref="A3:D3"/>
    <mergeCell ref="A4:D4"/>
    <mergeCell ref="A5:D5"/>
    <mergeCell ref="A6:D6"/>
    <mergeCell ref="A8:D8"/>
    <mergeCell ref="A9:D9"/>
    <mergeCell ref="A11:A12"/>
    <mergeCell ref="B11:B12"/>
    <mergeCell ref="C11:D11"/>
    <mergeCell ref="A7:D7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1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2.140625" style="2" customWidth="1"/>
    <col min="2" max="2" width="22.421875" style="2" customWidth="1"/>
    <col min="3" max="16384" width="9.140625" style="2" customWidth="1"/>
  </cols>
  <sheetData>
    <row r="1" spans="1:2" ht="18.75">
      <c r="A1" s="107" t="s">
        <v>92</v>
      </c>
      <c r="B1" s="107"/>
    </row>
    <row r="2" spans="1:2" ht="18.75">
      <c r="A2" s="107" t="s">
        <v>225</v>
      </c>
      <c r="B2" s="107"/>
    </row>
    <row r="3" spans="1:2" ht="18.75">
      <c r="A3" s="107" t="s">
        <v>4</v>
      </c>
      <c r="B3" s="107"/>
    </row>
    <row r="4" spans="1:2" ht="18.75">
      <c r="A4" s="107" t="s">
        <v>290</v>
      </c>
      <c r="B4" s="107"/>
    </row>
    <row r="5" spans="1:2" ht="18.75">
      <c r="A5" s="107" t="s">
        <v>217</v>
      </c>
      <c r="B5" s="107"/>
    </row>
    <row r="6" spans="1:2" ht="18.75">
      <c r="A6" s="107" t="s">
        <v>4</v>
      </c>
      <c r="B6" s="107"/>
    </row>
    <row r="7" spans="1:2" ht="18.75">
      <c r="A7" s="107" t="s">
        <v>207</v>
      </c>
      <c r="B7" s="107"/>
    </row>
    <row r="8" spans="1:2" ht="96.75" customHeight="1">
      <c r="A8" s="108" t="s">
        <v>216</v>
      </c>
      <c r="B8" s="108"/>
    </row>
    <row r="9" spans="1:2" ht="18.75">
      <c r="A9" s="3"/>
      <c r="B9" s="4"/>
    </row>
    <row r="10" spans="1:2" ht="37.5">
      <c r="A10" s="5" t="s">
        <v>89</v>
      </c>
      <c r="B10" s="6" t="s">
        <v>90</v>
      </c>
    </row>
    <row r="11" spans="1:2" ht="18.75">
      <c r="A11" s="7" t="s">
        <v>215</v>
      </c>
      <c r="B11" s="32">
        <v>71</v>
      </c>
    </row>
    <row r="12" spans="1:2" ht="18.75">
      <c r="A12" s="5" t="s">
        <v>91</v>
      </c>
      <c r="B12" s="33">
        <f>SUM(B10:B11)</f>
        <v>71</v>
      </c>
    </row>
    <row r="13" ht="12.75">
      <c r="B13" s="35"/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5.140625" style="9" customWidth="1"/>
    <col min="2" max="2" width="15.00390625" style="9" customWidth="1"/>
    <col min="3" max="3" width="15.421875" style="9" customWidth="1"/>
    <col min="4" max="16384" width="9.140625" style="9" customWidth="1"/>
  </cols>
  <sheetData>
    <row r="1" spans="1:3" s="8" customFormat="1" ht="18.75">
      <c r="A1" s="110" t="s">
        <v>94</v>
      </c>
      <c r="B1" s="109"/>
      <c r="C1" s="109"/>
    </row>
    <row r="2" spans="1:3" s="8" customFormat="1" ht="18.75">
      <c r="A2" s="109" t="s">
        <v>226</v>
      </c>
      <c r="B2" s="109"/>
      <c r="C2" s="109"/>
    </row>
    <row r="3" spans="1:3" s="8" customFormat="1" ht="18.75">
      <c r="A3" s="109" t="s">
        <v>4</v>
      </c>
      <c r="B3" s="109"/>
      <c r="C3" s="109"/>
    </row>
    <row r="4" spans="1:3" s="8" customFormat="1" ht="18.75">
      <c r="A4" s="109" t="s">
        <v>291</v>
      </c>
      <c r="B4" s="109"/>
      <c r="C4" s="109"/>
    </row>
    <row r="5" spans="1:3" s="8" customFormat="1" ht="18.75">
      <c r="A5" s="109" t="s">
        <v>217</v>
      </c>
      <c r="B5" s="109"/>
      <c r="C5" s="109"/>
    </row>
    <row r="6" spans="1:3" s="8" customFormat="1" ht="18.75">
      <c r="A6" s="109" t="s">
        <v>4</v>
      </c>
      <c r="B6" s="109"/>
      <c r="C6" s="109"/>
    </row>
    <row r="7" spans="1:3" s="8" customFormat="1" ht="18.75">
      <c r="A7" s="109" t="s">
        <v>207</v>
      </c>
      <c r="B7" s="109"/>
      <c r="C7" s="109"/>
    </row>
    <row r="8" spans="1:3" ht="18.75">
      <c r="A8" s="111"/>
      <c r="B8" s="111"/>
      <c r="C8" s="111"/>
    </row>
    <row r="9" spans="1:3" ht="109.5" customHeight="1">
      <c r="A9" s="112" t="s">
        <v>219</v>
      </c>
      <c r="B9" s="112"/>
      <c r="C9" s="112"/>
    </row>
    <row r="10" spans="1:3" ht="17.25" customHeight="1">
      <c r="A10" s="10"/>
      <c r="B10" s="10"/>
      <c r="C10" s="10"/>
    </row>
    <row r="11" spans="1:3" ht="15.75">
      <c r="A11" s="11"/>
      <c r="B11" s="113"/>
      <c r="C11" s="113"/>
    </row>
    <row r="12" spans="1:3" ht="18.75">
      <c r="A12" s="114" t="s">
        <v>93</v>
      </c>
      <c r="B12" s="116" t="s">
        <v>90</v>
      </c>
      <c r="C12" s="117"/>
    </row>
    <row r="13" spans="1:3" ht="18.75">
      <c r="A13" s="115"/>
      <c r="B13" s="12" t="s">
        <v>168</v>
      </c>
      <c r="C13" s="13" t="s">
        <v>198</v>
      </c>
    </row>
    <row r="14" spans="1:3" ht="18.75">
      <c r="A14" s="14" t="s">
        <v>215</v>
      </c>
      <c r="B14" s="32">
        <v>71</v>
      </c>
      <c r="C14" s="32">
        <v>71</v>
      </c>
    </row>
    <row r="15" spans="1:3" ht="18.75">
      <c r="A15" s="15" t="s">
        <v>91</v>
      </c>
      <c r="B15" s="34">
        <f>SUM(B12:B14)</f>
        <v>71</v>
      </c>
      <c r="C15" s="34">
        <f>SUM(C12:C14)</f>
        <v>71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12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62.140625" style="2" customWidth="1"/>
    <col min="2" max="2" width="22.421875" style="2" customWidth="1"/>
    <col min="3" max="16384" width="9.140625" style="2" customWidth="1"/>
  </cols>
  <sheetData>
    <row r="1" spans="1:2" ht="18.75">
      <c r="A1" s="107" t="s">
        <v>95</v>
      </c>
      <c r="B1" s="107"/>
    </row>
    <row r="2" spans="1:2" ht="18.75">
      <c r="A2" s="107" t="s">
        <v>225</v>
      </c>
      <c r="B2" s="107"/>
    </row>
    <row r="3" spans="1:2" ht="18.75">
      <c r="A3" s="107" t="s">
        <v>4</v>
      </c>
      <c r="B3" s="107"/>
    </row>
    <row r="4" spans="1:2" ht="18.75">
      <c r="A4" s="107" t="s">
        <v>291</v>
      </c>
      <c r="B4" s="107"/>
    </row>
    <row r="5" spans="1:2" ht="18.75">
      <c r="A5" s="107" t="s">
        <v>217</v>
      </c>
      <c r="B5" s="107"/>
    </row>
    <row r="6" spans="1:2" ht="18.75">
      <c r="A6" s="107" t="s">
        <v>4</v>
      </c>
      <c r="B6" s="107"/>
    </row>
    <row r="7" spans="1:2" ht="18.75">
      <c r="A7" s="107" t="s">
        <v>207</v>
      </c>
      <c r="B7" s="107"/>
    </row>
    <row r="8" spans="1:2" ht="123.75" customHeight="1">
      <c r="A8" s="108" t="s">
        <v>221</v>
      </c>
      <c r="B8" s="108"/>
    </row>
    <row r="9" spans="1:2" ht="18.75">
      <c r="A9" s="3"/>
      <c r="B9" s="4"/>
    </row>
    <row r="10" spans="1:2" ht="37.5">
      <c r="A10" s="5" t="s">
        <v>89</v>
      </c>
      <c r="B10" s="6" t="s">
        <v>90</v>
      </c>
    </row>
    <row r="11" spans="1:2" ht="18.75">
      <c r="A11" s="7" t="s">
        <v>215</v>
      </c>
      <c r="B11" s="32">
        <v>13579.7</v>
      </c>
    </row>
    <row r="12" spans="1:2" ht="18.75">
      <c r="A12" s="5" t="s">
        <v>91</v>
      </c>
      <c r="B12" s="33">
        <f>SUM(B10:B11)</f>
        <v>13579.7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5.140625" style="9" customWidth="1"/>
    <col min="2" max="2" width="15.00390625" style="9" customWidth="1"/>
    <col min="3" max="3" width="15.421875" style="9" customWidth="1"/>
    <col min="4" max="16384" width="9.140625" style="9" customWidth="1"/>
  </cols>
  <sheetData>
    <row r="1" spans="1:3" s="8" customFormat="1" ht="18.75">
      <c r="A1" s="110" t="s">
        <v>96</v>
      </c>
      <c r="B1" s="109"/>
      <c r="C1" s="109"/>
    </row>
    <row r="2" spans="1:3" s="8" customFormat="1" ht="18.75">
      <c r="A2" s="109" t="s">
        <v>225</v>
      </c>
      <c r="B2" s="109"/>
      <c r="C2" s="109"/>
    </row>
    <row r="3" spans="1:3" s="8" customFormat="1" ht="18.75">
      <c r="A3" s="109" t="s">
        <v>4</v>
      </c>
      <c r="B3" s="109"/>
      <c r="C3" s="109"/>
    </row>
    <row r="4" spans="1:3" s="8" customFormat="1" ht="18.75">
      <c r="A4" s="109" t="s">
        <v>292</v>
      </c>
      <c r="B4" s="109"/>
      <c r="C4" s="109"/>
    </row>
    <row r="5" spans="1:3" s="8" customFormat="1" ht="18.75">
      <c r="A5" s="109" t="s">
        <v>217</v>
      </c>
      <c r="B5" s="109"/>
      <c r="C5" s="109"/>
    </row>
    <row r="6" spans="1:3" s="8" customFormat="1" ht="18.75">
      <c r="A6" s="109" t="s">
        <v>4</v>
      </c>
      <c r="B6" s="109"/>
      <c r="C6" s="109"/>
    </row>
    <row r="7" spans="1:3" s="8" customFormat="1" ht="18.75">
      <c r="A7" s="109" t="s">
        <v>207</v>
      </c>
      <c r="B7" s="109"/>
      <c r="C7" s="109"/>
    </row>
    <row r="8" spans="1:3" ht="18.75">
      <c r="A8" s="111"/>
      <c r="B8" s="111"/>
      <c r="C8" s="111"/>
    </row>
    <row r="9" spans="1:3" ht="109.5" customHeight="1">
      <c r="A9" s="112" t="s">
        <v>222</v>
      </c>
      <c r="B9" s="112"/>
      <c r="C9" s="112"/>
    </row>
    <row r="10" spans="1:3" ht="17.25" customHeight="1">
      <c r="A10" s="10"/>
      <c r="B10" s="10"/>
      <c r="C10" s="10"/>
    </row>
    <row r="11" spans="1:3" ht="15.75">
      <c r="A11" s="11"/>
      <c r="B11" s="113"/>
      <c r="C11" s="113"/>
    </row>
    <row r="12" spans="1:3" ht="18.75">
      <c r="A12" s="114" t="s">
        <v>93</v>
      </c>
      <c r="B12" s="116" t="s">
        <v>90</v>
      </c>
      <c r="C12" s="117"/>
    </row>
    <row r="13" spans="1:3" ht="18.75">
      <c r="A13" s="115"/>
      <c r="B13" s="12" t="s">
        <v>168</v>
      </c>
      <c r="C13" s="13" t="s">
        <v>197</v>
      </c>
    </row>
    <row r="14" spans="1:3" ht="18.75">
      <c r="A14" s="14" t="s">
        <v>215</v>
      </c>
      <c r="B14" s="32">
        <v>13579.7</v>
      </c>
      <c r="C14" s="32">
        <v>13579.7</v>
      </c>
    </row>
    <row r="15" spans="1:3" ht="18.75">
      <c r="A15" s="15" t="s">
        <v>91</v>
      </c>
      <c r="B15" s="33">
        <f>SUM(B13:B14)</f>
        <v>13579.7</v>
      </c>
      <c r="C15" s="33">
        <f>SUM(C13:C14)</f>
        <v>13579.7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98"/>
  <sheetViews>
    <sheetView zoomScale="71" zoomScaleNormal="71" zoomScalePageLayoutView="0" workbookViewId="0" topLeftCell="A1">
      <selection activeCell="A4" sqref="A4:E4"/>
    </sheetView>
  </sheetViews>
  <sheetFormatPr defaultColWidth="9.140625" defaultRowHeight="15"/>
  <cols>
    <col min="1" max="1" width="55.7109375" style="40" customWidth="1"/>
    <col min="2" max="2" width="12.00390625" style="30" customWidth="1"/>
    <col min="3" max="3" width="16.57421875" style="30" customWidth="1"/>
    <col min="4" max="4" width="8.28125" style="30" customWidth="1"/>
    <col min="5" max="5" width="12.7109375" style="30" customWidth="1"/>
    <col min="6" max="6" width="9.57421875" style="30" hidden="1" customWidth="1"/>
    <col min="7" max="9" width="0" style="30" hidden="1" customWidth="1"/>
    <col min="10" max="16384" width="9.140625" style="30" customWidth="1"/>
  </cols>
  <sheetData>
    <row r="1" spans="1:5" s="25" customFormat="1" ht="18.75">
      <c r="A1" s="118" t="s">
        <v>152</v>
      </c>
      <c r="B1" s="118"/>
      <c r="C1" s="118"/>
      <c r="D1" s="118"/>
      <c r="E1" s="118"/>
    </row>
    <row r="2" spans="1:5" s="25" customFormat="1" ht="18.75" customHeight="1">
      <c r="A2" s="118" t="s">
        <v>227</v>
      </c>
      <c r="B2" s="118"/>
      <c r="C2" s="118"/>
      <c r="D2" s="118"/>
      <c r="E2" s="118"/>
    </row>
    <row r="3" spans="1:5" s="25" customFormat="1" ht="18.75" customHeight="1">
      <c r="A3" s="118" t="s">
        <v>4</v>
      </c>
      <c r="B3" s="118"/>
      <c r="C3" s="118"/>
      <c r="D3" s="118"/>
      <c r="E3" s="118"/>
    </row>
    <row r="4" spans="1:5" s="25" customFormat="1" ht="18.75">
      <c r="A4" s="118" t="s">
        <v>288</v>
      </c>
      <c r="B4" s="118"/>
      <c r="C4" s="118"/>
      <c r="D4" s="118"/>
      <c r="E4" s="118"/>
    </row>
    <row r="5" spans="1:5" s="25" customFormat="1" ht="18.75" customHeight="1">
      <c r="A5" s="118" t="s">
        <v>217</v>
      </c>
      <c r="B5" s="118"/>
      <c r="C5" s="118"/>
      <c r="D5" s="118"/>
      <c r="E5" s="118"/>
    </row>
    <row r="6" spans="1:5" s="25" customFormat="1" ht="18.75" customHeight="1">
      <c r="A6" s="118" t="s">
        <v>4</v>
      </c>
      <c r="B6" s="118"/>
      <c r="C6" s="118"/>
      <c r="D6" s="118"/>
      <c r="E6" s="118"/>
    </row>
    <row r="7" spans="1:5" s="25" customFormat="1" ht="18.75" customHeight="1">
      <c r="A7" s="118" t="s">
        <v>207</v>
      </c>
      <c r="B7" s="118"/>
      <c r="C7" s="118"/>
      <c r="D7" s="118"/>
      <c r="E7" s="118"/>
    </row>
    <row r="8" spans="1:5" ht="18.75">
      <c r="A8" s="119"/>
      <c r="B8" s="119"/>
      <c r="C8" s="119"/>
      <c r="D8" s="119"/>
      <c r="E8" s="119"/>
    </row>
    <row r="9" spans="1:6" ht="102.75" customHeight="1">
      <c r="A9" s="120" t="s">
        <v>228</v>
      </c>
      <c r="B9" s="120"/>
      <c r="C9" s="120"/>
      <c r="D9" s="120"/>
      <c r="E9" s="120"/>
      <c r="F9" s="16"/>
    </row>
    <row r="10" spans="1:5" s="40" customFormat="1" ht="15.75">
      <c r="A10" s="121"/>
      <c r="B10" s="121"/>
      <c r="C10" s="121"/>
      <c r="D10" s="121"/>
      <c r="E10" s="121"/>
    </row>
    <row r="11" spans="1:5" s="40" customFormat="1" ht="15.75">
      <c r="A11" s="122" t="s">
        <v>97</v>
      </c>
      <c r="B11" s="122" t="s">
        <v>98</v>
      </c>
      <c r="C11" s="122" t="s">
        <v>99</v>
      </c>
      <c r="D11" s="122" t="s">
        <v>100</v>
      </c>
      <c r="E11" s="122" t="s">
        <v>165</v>
      </c>
    </row>
    <row r="12" spans="1:5" s="40" customFormat="1" ht="35.25" customHeight="1">
      <c r="A12" s="122"/>
      <c r="B12" s="122"/>
      <c r="C12" s="122"/>
      <c r="D12" s="122"/>
      <c r="E12" s="122"/>
    </row>
    <row r="13" spans="1:5" s="40" customFormat="1" ht="15.75">
      <c r="A13" s="22">
        <v>1</v>
      </c>
      <c r="B13" s="22">
        <v>2</v>
      </c>
      <c r="C13" s="22">
        <v>3</v>
      </c>
      <c r="D13" s="22">
        <v>4</v>
      </c>
      <c r="E13" s="22">
        <v>5</v>
      </c>
    </row>
    <row r="14" spans="1:6" s="40" customFormat="1" ht="15.75">
      <c r="A14" s="19" t="s">
        <v>102</v>
      </c>
      <c r="B14" s="19"/>
      <c r="C14" s="19"/>
      <c r="D14" s="19"/>
      <c r="E14" s="23">
        <f>E15+E42+E46+E55+E66+E86+E90+E92</f>
        <v>42841.95</v>
      </c>
      <c r="F14" s="61"/>
    </row>
    <row r="15" spans="1:6" s="40" customFormat="1" ht="15.75">
      <c r="A15" s="19" t="s">
        <v>103</v>
      </c>
      <c r="B15" s="28" t="s">
        <v>104</v>
      </c>
      <c r="C15" s="28"/>
      <c r="D15" s="28"/>
      <c r="E15" s="23">
        <f>E22</f>
        <v>8970.75</v>
      </c>
      <c r="F15" s="40" t="s">
        <v>105</v>
      </c>
    </row>
    <row r="16" spans="1:5" s="40" customFormat="1" ht="63" hidden="1">
      <c r="A16" s="17" t="s">
        <v>109</v>
      </c>
      <c r="B16" s="98" t="s">
        <v>110</v>
      </c>
      <c r="C16" s="21"/>
      <c r="D16" s="21"/>
      <c r="E16" s="38">
        <f>E17</f>
        <v>0</v>
      </c>
    </row>
    <row r="17" spans="1:5" s="40" customFormat="1" ht="78.75" hidden="1">
      <c r="A17" s="18" t="s">
        <v>111</v>
      </c>
      <c r="B17" s="21" t="s">
        <v>110</v>
      </c>
      <c r="C17" s="21" t="s">
        <v>170</v>
      </c>
      <c r="D17" s="21"/>
      <c r="E17" s="38">
        <f>E18</f>
        <v>0</v>
      </c>
    </row>
    <row r="18" spans="1:5" s="40" customFormat="1" ht="31.5" hidden="1">
      <c r="A18" s="17" t="s">
        <v>106</v>
      </c>
      <c r="B18" s="21" t="s">
        <v>110</v>
      </c>
      <c r="C18" s="21" t="s">
        <v>169</v>
      </c>
      <c r="D18" s="21"/>
      <c r="E18" s="38">
        <v>0</v>
      </c>
    </row>
    <row r="19" spans="1:5" s="40" customFormat="1" ht="78.75" hidden="1">
      <c r="A19" s="17" t="s">
        <v>107</v>
      </c>
      <c r="B19" s="21" t="s">
        <v>110</v>
      </c>
      <c r="C19" s="21" t="s">
        <v>169</v>
      </c>
      <c r="D19" s="21" t="s">
        <v>108</v>
      </c>
      <c r="E19" s="38">
        <v>0</v>
      </c>
    </row>
    <row r="20" spans="1:5" s="40" customFormat="1" ht="31.5" hidden="1">
      <c r="A20" s="17" t="s">
        <v>112</v>
      </c>
      <c r="B20" s="21" t="s">
        <v>110</v>
      </c>
      <c r="C20" s="21" t="s">
        <v>169</v>
      </c>
      <c r="D20" s="21" t="s">
        <v>113</v>
      </c>
      <c r="E20" s="38"/>
    </row>
    <row r="21" spans="1:5" s="40" customFormat="1" ht="15.75" hidden="1">
      <c r="A21" s="17" t="s">
        <v>114</v>
      </c>
      <c r="B21" s="21" t="s">
        <v>110</v>
      </c>
      <c r="C21" s="21" t="s">
        <v>169</v>
      </c>
      <c r="D21" s="21" t="s">
        <v>115</v>
      </c>
      <c r="E21" s="38"/>
    </row>
    <row r="22" spans="1:5" ht="63">
      <c r="A22" s="17" t="s">
        <v>116</v>
      </c>
      <c r="B22" s="21" t="s">
        <v>117</v>
      </c>
      <c r="C22" s="21"/>
      <c r="D22" s="21"/>
      <c r="E22" s="39">
        <f>E23+E31+E32+E36</f>
        <v>8970.75</v>
      </c>
    </row>
    <row r="23" spans="1:5" ht="63">
      <c r="A23" s="18" t="s">
        <v>255</v>
      </c>
      <c r="B23" s="21" t="s">
        <v>117</v>
      </c>
      <c r="C23" s="21" t="s">
        <v>175</v>
      </c>
      <c r="D23" s="21"/>
      <c r="E23" s="38">
        <f>E24+E29</f>
        <v>7718.75</v>
      </c>
    </row>
    <row r="24" spans="1:5" ht="31.5">
      <c r="A24" s="17" t="s">
        <v>106</v>
      </c>
      <c r="B24" s="21" t="s">
        <v>117</v>
      </c>
      <c r="C24" s="21" t="s">
        <v>171</v>
      </c>
      <c r="D24" s="21"/>
      <c r="E24" s="38">
        <f>E25+E26+E27+E28</f>
        <v>6930.65</v>
      </c>
    </row>
    <row r="25" spans="1:5" ht="78.75">
      <c r="A25" s="17" t="s">
        <v>107</v>
      </c>
      <c r="B25" s="21" t="s">
        <v>117</v>
      </c>
      <c r="C25" s="21" t="s">
        <v>171</v>
      </c>
      <c r="D25" s="21" t="s">
        <v>108</v>
      </c>
      <c r="E25" s="38">
        <f>3788+37+4+1155.15</f>
        <v>4984.15</v>
      </c>
    </row>
    <row r="26" spans="1:5" ht="31.5">
      <c r="A26" s="17" t="s">
        <v>112</v>
      </c>
      <c r="B26" s="21" t="s">
        <v>117</v>
      </c>
      <c r="C26" s="21" t="s">
        <v>171</v>
      </c>
      <c r="D26" s="21" t="s">
        <v>113</v>
      </c>
      <c r="E26" s="38">
        <v>1853.2</v>
      </c>
    </row>
    <row r="27" spans="1:5" ht="15.75">
      <c r="A27" s="17" t="s">
        <v>118</v>
      </c>
      <c r="B27" s="21" t="s">
        <v>117</v>
      </c>
      <c r="C27" s="21" t="s">
        <v>171</v>
      </c>
      <c r="D27" s="21" t="s">
        <v>119</v>
      </c>
      <c r="E27" s="38">
        <v>0</v>
      </c>
    </row>
    <row r="28" spans="1:5" ht="15.75">
      <c r="A28" s="17" t="s">
        <v>114</v>
      </c>
      <c r="B28" s="21" t="s">
        <v>117</v>
      </c>
      <c r="C28" s="21" t="s">
        <v>171</v>
      </c>
      <c r="D28" s="21" t="s">
        <v>115</v>
      </c>
      <c r="E28" s="38">
        <f>82.1+11.2</f>
        <v>93.3</v>
      </c>
    </row>
    <row r="29" spans="1:5" ht="47.25">
      <c r="A29" s="17" t="s">
        <v>120</v>
      </c>
      <c r="B29" s="21" t="s">
        <v>117</v>
      </c>
      <c r="C29" s="21" t="s">
        <v>172</v>
      </c>
      <c r="D29" s="21"/>
      <c r="E29" s="38">
        <f>E30</f>
        <v>788.0999999999999</v>
      </c>
    </row>
    <row r="30" spans="1:5" ht="78.75">
      <c r="A30" s="17" t="s">
        <v>107</v>
      </c>
      <c r="B30" s="21" t="s">
        <v>117</v>
      </c>
      <c r="C30" s="21" t="s">
        <v>172</v>
      </c>
      <c r="D30" s="21" t="s">
        <v>108</v>
      </c>
      <c r="E30" s="38">
        <f>605.3+182.8</f>
        <v>788.0999999999999</v>
      </c>
    </row>
    <row r="31" spans="1:5" ht="15.75">
      <c r="A31" s="17" t="s">
        <v>229</v>
      </c>
      <c r="B31" s="21" t="s">
        <v>230</v>
      </c>
      <c r="C31" s="21"/>
      <c r="D31" s="21"/>
      <c r="E31" s="38">
        <v>150</v>
      </c>
    </row>
    <row r="32" spans="1:5" ht="15.75">
      <c r="A32" s="17" t="s">
        <v>121</v>
      </c>
      <c r="B32" s="21" t="s">
        <v>122</v>
      </c>
      <c r="C32" s="21"/>
      <c r="D32" s="21"/>
      <c r="E32" s="39">
        <f>E33</f>
        <v>110</v>
      </c>
    </row>
    <row r="33" spans="1:5" ht="15.75">
      <c r="A33" s="19" t="s">
        <v>123</v>
      </c>
      <c r="B33" s="21" t="s">
        <v>122</v>
      </c>
      <c r="C33" s="21" t="s">
        <v>174</v>
      </c>
      <c r="D33" s="21"/>
      <c r="E33" s="38">
        <f>E34</f>
        <v>110</v>
      </c>
    </row>
    <row r="34" spans="1:5" ht="15.75">
      <c r="A34" s="17" t="s">
        <v>124</v>
      </c>
      <c r="B34" s="21" t="s">
        <v>122</v>
      </c>
      <c r="C34" s="21" t="s">
        <v>173</v>
      </c>
      <c r="D34" s="21"/>
      <c r="E34" s="38">
        <f>E35</f>
        <v>110</v>
      </c>
    </row>
    <row r="35" spans="1:5" ht="15.75">
      <c r="A35" s="17" t="s">
        <v>114</v>
      </c>
      <c r="B35" s="21" t="s">
        <v>122</v>
      </c>
      <c r="C35" s="21" t="s">
        <v>173</v>
      </c>
      <c r="D35" s="21" t="s">
        <v>115</v>
      </c>
      <c r="E35" s="38">
        <v>110</v>
      </c>
    </row>
    <row r="36" spans="1:5" ht="15.75">
      <c r="A36" s="17" t="s">
        <v>125</v>
      </c>
      <c r="B36" s="21" t="s">
        <v>126</v>
      </c>
      <c r="C36" s="21"/>
      <c r="D36" s="21"/>
      <c r="E36" s="39">
        <f>E37</f>
        <v>992</v>
      </c>
    </row>
    <row r="37" spans="1:5" ht="63">
      <c r="A37" s="18" t="s">
        <v>255</v>
      </c>
      <c r="B37" s="21" t="s">
        <v>126</v>
      </c>
      <c r="C37" s="21" t="s">
        <v>175</v>
      </c>
      <c r="D37" s="21"/>
      <c r="E37" s="38">
        <f>E38+E40</f>
        <v>992</v>
      </c>
    </row>
    <row r="38" spans="1:5" ht="82.5">
      <c r="A38" s="62" t="s">
        <v>107</v>
      </c>
      <c r="B38" s="21" t="s">
        <v>126</v>
      </c>
      <c r="C38" s="21" t="s">
        <v>256</v>
      </c>
      <c r="D38" s="21"/>
      <c r="E38" s="38">
        <f>E39</f>
        <v>823.4</v>
      </c>
    </row>
    <row r="39" spans="1:6" ht="82.5">
      <c r="A39" s="62" t="s">
        <v>107</v>
      </c>
      <c r="B39" s="21" t="s">
        <v>126</v>
      </c>
      <c r="C39" s="21" t="s">
        <v>256</v>
      </c>
      <c r="D39" s="21" t="s">
        <v>108</v>
      </c>
      <c r="E39" s="38">
        <f>632.4+191</f>
        <v>823.4</v>
      </c>
      <c r="F39" s="30" t="s">
        <v>160</v>
      </c>
    </row>
    <row r="40" spans="1:5" ht="31.5">
      <c r="A40" s="17" t="s">
        <v>112</v>
      </c>
      <c r="B40" s="21" t="s">
        <v>126</v>
      </c>
      <c r="C40" s="21" t="s">
        <v>256</v>
      </c>
      <c r="D40" s="21"/>
      <c r="E40" s="38">
        <f>E41</f>
        <v>168.6</v>
      </c>
    </row>
    <row r="41" spans="1:5" ht="31.5">
      <c r="A41" s="17" t="s">
        <v>112</v>
      </c>
      <c r="B41" s="21" t="s">
        <v>126</v>
      </c>
      <c r="C41" s="21" t="s">
        <v>256</v>
      </c>
      <c r="D41" s="21" t="s">
        <v>113</v>
      </c>
      <c r="E41" s="38">
        <f>98.6+20+50</f>
        <v>168.6</v>
      </c>
    </row>
    <row r="42" spans="1:5" ht="15.75">
      <c r="A42" s="85" t="s">
        <v>249</v>
      </c>
      <c r="B42" s="86" t="s">
        <v>250</v>
      </c>
      <c r="C42" s="86" t="s">
        <v>174</v>
      </c>
      <c r="D42" s="86"/>
      <c r="E42" s="39">
        <f>E43</f>
        <v>857.6</v>
      </c>
    </row>
    <row r="43" spans="1:5" ht="15.75">
      <c r="A43" s="84" t="s">
        <v>251</v>
      </c>
      <c r="B43" s="83" t="s">
        <v>250</v>
      </c>
      <c r="C43" s="83"/>
      <c r="D43" s="86"/>
      <c r="E43" s="38">
        <f>E44</f>
        <v>857.6</v>
      </c>
    </row>
    <row r="44" spans="1:5" ht="15.75">
      <c r="A44" s="82" t="s">
        <v>123</v>
      </c>
      <c r="B44" s="83" t="s">
        <v>250</v>
      </c>
      <c r="C44" s="83" t="s">
        <v>252</v>
      </c>
      <c r="D44" s="86"/>
      <c r="E44" s="38">
        <f>E45</f>
        <v>857.6</v>
      </c>
    </row>
    <row r="45" spans="1:5" ht="47.25">
      <c r="A45" s="84" t="s">
        <v>253</v>
      </c>
      <c r="B45" s="83" t="s">
        <v>250</v>
      </c>
      <c r="C45" s="83" t="s">
        <v>252</v>
      </c>
      <c r="D45" s="83">
        <v>100</v>
      </c>
      <c r="E45" s="38">
        <v>857.6</v>
      </c>
    </row>
    <row r="46" spans="1:5" s="27" customFormat="1" ht="31.5">
      <c r="A46" s="19" t="s">
        <v>177</v>
      </c>
      <c r="B46" s="20" t="s">
        <v>176</v>
      </c>
      <c r="C46" s="20"/>
      <c r="D46" s="20"/>
      <c r="E46" s="39">
        <f>E47+E51</f>
        <v>25</v>
      </c>
    </row>
    <row r="47" spans="1:5" ht="47.25">
      <c r="A47" s="84" t="s">
        <v>232</v>
      </c>
      <c r="B47" s="83" t="s">
        <v>231</v>
      </c>
      <c r="C47" s="83"/>
      <c r="D47" s="21"/>
      <c r="E47" s="38">
        <f>E48</f>
        <v>5</v>
      </c>
    </row>
    <row r="48" spans="1:5" ht="94.5">
      <c r="A48" s="82" t="s">
        <v>240</v>
      </c>
      <c r="B48" s="83" t="s">
        <v>231</v>
      </c>
      <c r="C48" s="83" t="s">
        <v>257</v>
      </c>
      <c r="D48" s="21"/>
      <c r="E48" s="38">
        <f>E49</f>
        <v>5</v>
      </c>
    </row>
    <row r="49" spans="1:5" ht="15.75">
      <c r="A49" s="84" t="s">
        <v>234</v>
      </c>
      <c r="B49" s="83" t="s">
        <v>231</v>
      </c>
      <c r="C49" s="83" t="s">
        <v>233</v>
      </c>
      <c r="D49" s="21" t="s">
        <v>113</v>
      </c>
      <c r="E49" s="38">
        <f>E50</f>
        <v>5</v>
      </c>
    </row>
    <row r="50" spans="1:5" ht="31.5">
      <c r="A50" s="84" t="s">
        <v>112</v>
      </c>
      <c r="B50" s="83" t="s">
        <v>231</v>
      </c>
      <c r="C50" s="83" t="s">
        <v>233</v>
      </c>
      <c r="D50" s="20"/>
      <c r="E50" s="38">
        <v>5</v>
      </c>
    </row>
    <row r="51" spans="1:5" ht="15.75">
      <c r="A51" s="85" t="s">
        <v>235</v>
      </c>
      <c r="B51" s="86" t="s">
        <v>236</v>
      </c>
      <c r="C51" s="86"/>
      <c r="D51" s="21"/>
      <c r="E51" s="39">
        <f>E52</f>
        <v>20</v>
      </c>
    </row>
    <row r="52" spans="1:5" ht="63">
      <c r="A52" s="82" t="s">
        <v>238</v>
      </c>
      <c r="B52" s="83" t="s">
        <v>236</v>
      </c>
      <c r="C52" s="83" t="s">
        <v>258</v>
      </c>
      <c r="D52" s="21"/>
      <c r="E52" s="38">
        <f>E53</f>
        <v>20</v>
      </c>
    </row>
    <row r="53" spans="1:5" ht="31.5">
      <c r="A53" s="84" t="s">
        <v>239</v>
      </c>
      <c r="B53" s="83" t="s">
        <v>236</v>
      </c>
      <c r="C53" s="83" t="s">
        <v>237</v>
      </c>
      <c r="D53" s="21"/>
      <c r="E53" s="38">
        <f>E54</f>
        <v>20</v>
      </c>
    </row>
    <row r="54" spans="1:5" ht="31.5">
      <c r="A54" s="84" t="s">
        <v>112</v>
      </c>
      <c r="B54" s="83" t="s">
        <v>236</v>
      </c>
      <c r="C54" s="83" t="s">
        <v>237</v>
      </c>
      <c r="D54" s="21" t="s">
        <v>113</v>
      </c>
      <c r="E54" s="38">
        <v>20</v>
      </c>
    </row>
    <row r="55" spans="1:5" ht="15.75">
      <c r="A55" s="19" t="s">
        <v>127</v>
      </c>
      <c r="B55" s="20" t="s">
        <v>128</v>
      </c>
      <c r="C55" s="20"/>
      <c r="D55" s="21"/>
      <c r="E55" s="39">
        <f>E56</f>
        <v>11442.5</v>
      </c>
    </row>
    <row r="56" spans="1:5" ht="15.75">
      <c r="A56" s="17" t="s">
        <v>129</v>
      </c>
      <c r="B56" s="21" t="s">
        <v>130</v>
      </c>
      <c r="C56" s="21"/>
      <c r="D56" s="21" t="s">
        <v>113</v>
      </c>
      <c r="E56" s="38">
        <f>E57</f>
        <v>11442.5</v>
      </c>
    </row>
    <row r="57" spans="1:5" ht="63">
      <c r="A57" s="18" t="s">
        <v>131</v>
      </c>
      <c r="B57" s="21" t="s">
        <v>130</v>
      </c>
      <c r="C57" s="21" t="s">
        <v>179</v>
      </c>
      <c r="D57" s="20"/>
      <c r="E57" s="39">
        <f>E58</f>
        <v>11442.5</v>
      </c>
    </row>
    <row r="58" spans="1:5" ht="15.75">
      <c r="A58" s="17" t="s">
        <v>129</v>
      </c>
      <c r="B58" s="21" t="s">
        <v>130</v>
      </c>
      <c r="C58" s="21" t="s">
        <v>178</v>
      </c>
      <c r="D58" s="21"/>
      <c r="E58" s="38">
        <f>E59+E60</f>
        <v>11442.5</v>
      </c>
    </row>
    <row r="59" spans="1:5" ht="31.5">
      <c r="A59" s="17" t="s">
        <v>112</v>
      </c>
      <c r="B59" s="21" t="s">
        <v>130</v>
      </c>
      <c r="C59" s="21" t="s">
        <v>178</v>
      </c>
      <c r="D59" s="21" t="s">
        <v>113</v>
      </c>
      <c r="E59" s="38">
        <v>11239.1</v>
      </c>
    </row>
    <row r="60" spans="1:5" ht="30.75" customHeight="1">
      <c r="A60" s="17" t="s">
        <v>163</v>
      </c>
      <c r="B60" s="21" t="s">
        <v>130</v>
      </c>
      <c r="C60" s="21" t="s">
        <v>178</v>
      </c>
      <c r="D60" s="21" t="s">
        <v>162</v>
      </c>
      <c r="E60" s="38">
        <v>203.4</v>
      </c>
    </row>
    <row r="61" spans="1:5" ht="63" hidden="1">
      <c r="A61" s="18" t="s">
        <v>132</v>
      </c>
      <c r="B61" s="21" t="s">
        <v>133</v>
      </c>
      <c r="C61" s="21" t="s">
        <v>181</v>
      </c>
      <c r="D61" s="21"/>
      <c r="E61" s="38">
        <f>SUM(E62:E63)</f>
        <v>0</v>
      </c>
    </row>
    <row r="62" spans="1:6" ht="31.5" hidden="1">
      <c r="A62" s="17" t="s">
        <v>134</v>
      </c>
      <c r="B62" s="21" t="s">
        <v>133</v>
      </c>
      <c r="C62" s="21" t="s">
        <v>180</v>
      </c>
      <c r="D62" s="21" t="s">
        <v>113</v>
      </c>
      <c r="E62" s="38">
        <v>0</v>
      </c>
      <c r="F62" s="30" t="s">
        <v>161</v>
      </c>
    </row>
    <row r="63" spans="1:5" ht="15.75" hidden="1">
      <c r="A63" s="17" t="s">
        <v>114</v>
      </c>
      <c r="B63" s="21" t="s">
        <v>133</v>
      </c>
      <c r="C63" s="21" t="s">
        <v>180</v>
      </c>
      <c r="D63" s="21" t="s">
        <v>115</v>
      </c>
      <c r="E63" s="38">
        <v>0</v>
      </c>
    </row>
    <row r="64" spans="1:5" ht="15.75" hidden="1">
      <c r="A64" s="17" t="s">
        <v>200</v>
      </c>
      <c r="B64" s="21" t="s">
        <v>133</v>
      </c>
      <c r="C64" s="21" t="s">
        <v>199</v>
      </c>
      <c r="D64" s="21"/>
      <c r="E64" s="38">
        <f>E65</f>
        <v>0</v>
      </c>
    </row>
    <row r="65" spans="1:5" ht="31.5" hidden="1">
      <c r="A65" s="17" t="s">
        <v>112</v>
      </c>
      <c r="B65" s="21" t="s">
        <v>133</v>
      </c>
      <c r="C65" s="21" t="s">
        <v>199</v>
      </c>
      <c r="D65" s="21" t="s">
        <v>113</v>
      </c>
      <c r="E65" s="38">
        <v>0</v>
      </c>
    </row>
    <row r="66" spans="1:5" ht="15.75">
      <c r="A66" s="19" t="s">
        <v>135</v>
      </c>
      <c r="B66" s="20" t="s">
        <v>136</v>
      </c>
      <c r="C66" s="20"/>
      <c r="D66" s="21"/>
      <c r="E66" s="39">
        <f>E67+E77+E78</f>
        <v>7750.4</v>
      </c>
    </row>
    <row r="67" spans="1:5" ht="15.75">
      <c r="A67" s="17" t="s">
        <v>137</v>
      </c>
      <c r="B67" s="21" t="s">
        <v>138</v>
      </c>
      <c r="C67" s="21"/>
      <c r="D67" s="21" t="s">
        <v>113</v>
      </c>
      <c r="E67" s="38">
        <f>E68</f>
        <v>676.9</v>
      </c>
    </row>
    <row r="68" spans="1:5" ht="78.75">
      <c r="A68" s="18" t="s">
        <v>263</v>
      </c>
      <c r="B68" s="21" t="s">
        <v>138</v>
      </c>
      <c r="C68" s="21" t="s">
        <v>185</v>
      </c>
      <c r="D68" s="21"/>
      <c r="E68" s="38">
        <f>E69+E70</f>
        <v>676.9</v>
      </c>
    </row>
    <row r="69" spans="1:6" ht="31.5">
      <c r="A69" s="17" t="s">
        <v>112</v>
      </c>
      <c r="B69" s="21" t="s">
        <v>138</v>
      </c>
      <c r="C69" s="21" t="s">
        <v>182</v>
      </c>
      <c r="D69" s="21"/>
      <c r="E69" s="38">
        <v>124.4</v>
      </c>
      <c r="F69" s="30" t="s">
        <v>142</v>
      </c>
    </row>
    <row r="70" spans="1:5" ht="31.5">
      <c r="A70" s="17" t="s">
        <v>112</v>
      </c>
      <c r="B70" s="21" t="s">
        <v>138</v>
      </c>
      <c r="C70" s="21" t="s">
        <v>184</v>
      </c>
      <c r="D70" s="21"/>
      <c r="E70" s="38">
        <v>552.5</v>
      </c>
    </row>
    <row r="71" spans="1:6" ht="15.75" hidden="1">
      <c r="A71" s="17" t="s">
        <v>140</v>
      </c>
      <c r="B71" s="21" t="s">
        <v>141</v>
      </c>
      <c r="C71" s="21"/>
      <c r="D71" s="21" t="s">
        <v>113</v>
      </c>
      <c r="E71" s="38">
        <v>0</v>
      </c>
      <c r="F71" s="30" t="s">
        <v>166</v>
      </c>
    </row>
    <row r="72" spans="1:5" ht="78.75" hidden="1">
      <c r="A72" s="18" t="s">
        <v>139</v>
      </c>
      <c r="B72" s="21" t="s">
        <v>141</v>
      </c>
      <c r="C72" s="21" t="s">
        <v>185</v>
      </c>
      <c r="D72" s="21"/>
      <c r="E72" s="38">
        <f>E73</f>
        <v>0</v>
      </c>
    </row>
    <row r="73" spans="1:5" ht="15.75" hidden="1">
      <c r="A73" s="17" t="s">
        <v>187</v>
      </c>
      <c r="B73" s="21" t="s">
        <v>141</v>
      </c>
      <c r="C73" s="21" t="s">
        <v>186</v>
      </c>
      <c r="D73" s="21" t="s">
        <v>162</v>
      </c>
      <c r="E73" s="38">
        <v>0</v>
      </c>
    </row>
    <row r="74" spans="1:5" ht="31.5" hidden="1">
      <c r="A74" s="17" t="s">
        <v>112</v>
      </c>
      <c r="B74" s="21" t="s">
        <v>141</v>
      </c>
      <c r="C74" s="21" t="s">
        <v>186</v>
      </c>
      <c r="D74" s="21"/>
      <c r="E74" s="38">
        <f>E75</f>
        <v>0</v>
      </c>
    </row>
    <row r="75" spans="1:5" ht="15.75" hidden="1">
      <c r="A75" s="17" t="s">
        <v>114</v>
      </c>
      <c r="B75" s="21" t="s">
        <v>141</v>
      </c>
      <c r="C75" s="21" t="s">
        <v>186</v>
      </c>
      <c r="D75" s="21" t="s">
        <v>115</v>
      </c>
      <c r="E75" s="38">
        <v>0</v>
      </c>
    </row>
    <row r="76" spans="1:5" ht="15.75">
      <c r="A76" s="84" t="s">
        <v>140</v>
      </c>
      <c r="B76" s="83" t="s">
        <v>141</v>
      </c>
      <c r="C76" s="83" t="s">
        <v>185</v>
      </c>
      <c r="D76" s="83"/>
      <c r="E76" s="38">
        <f>E77</f>
        <v>200</v>
      </c>
    </row>
    <row r="77" spans="1:5" ht="78.75">
      <c r="A77" s="82" t="s">
        <v>254</v>
      </c>
      <c r="B77" s="83" t="s">
        <v>141</v>
      </c>
      <c r="C77" s="83" t="s">
        <v>186</v>
      </c>
      <c r="D77" s="83">
        <v>200</v>
      </c>
      <c r="E77" s="38">
        <v>200</v>
      </c>
    </row>
    <row r="78" spans="1:5" ht="15.75">
      <c r="A78" s="17" t="s">
        <v>143</v>
      </c>
      <c r="B78" s="21" t="s">
        <v>144</v>
      </c>
      <c r="C78" s="21"/>
      <c r="D78" s="20"/>
      <c r="E78" s="39">
        <f>E79</f>
        <v>6873.5</v>
      </c>
    </row>
    <row r="79" spans="1:5" ht="78.75">
      <c r="A79" s="18" t="s">
        <v>264</v>
      </c>
      <c r="B79" s="21" t="s">
        <v>144</v>
      </c>
      <c r="C79" s="21" t="s">
        <v>185</v>
      </c>
      <c r="D79" s="21"/>
      <c r="E79" s="38">
        <f>E83+E80</f>
        <v>6873.5</v>
      </c>
    </row>
    <row r="80" spans="1:5" ht="31.5">
      <c r="A80" s="17" t="s">
        <v>145</v>
      </c>
      <c r="B80" s="21" t="s">
        <v>144</v>
      </c>
      <c r="C80" s="21" t="s">
        <v>188</v>
      </c>
      <c r="D80" s="21"/>
      <c r="E80" s="38">
        <f>E81</f>
        <v>6873.5</v>
      </c>
    </row>
    <row r="81" spans="1:5" ht="31.5">
      <c r="A81" s="17" t="s">
        <v>112</v>
      </c>
      <c r="B81" s="21" t="s">
        <v>144</v>
      </c>
      <c r="C81" s="21" t="s">
        <v>188</v>
      </c>
      <c r="D81" s="21"/>
      <c r="E81" s="38">
        <v>6873.5</v>
      </c>
    </row>
    <row r="82" spans="1:5" ht="47.25" hidden="1">
      <c r="A82" s="17" t="s">
        <v>190</v>
      </c>
      <c r="B82" s="21" t="s">
        <v>144</v>
      </c>
      <c r="C82" s="21" t="s">
        <v>189</v>
      </c>
      <c r="D82" s="21" t="s">
        <v>151</v>
      </c>
      <c r="E82" s="38">
        <v>0</v>
      </c>
    </row>
    <row r="83" spans="1:5" ht="31.5" hidden="1">
      <c r="A83" s="17" t="s">
        <v>163</v>
      </c>
      <c r="B83" s="21" t="s">
        <v>144</v>
      </c>
      <c r="C83" s="21" t="s">
        <v>189</v>
      </c>
      <c r="D83" s="21"/>
      <c r="E83" s="38">
        <f>E84</f>
        <v>0</v>
      </c>
    </row>
    <row r="84" spans="1:5" ht="15.75" hidden="1">
      <c r="A84" s="17" t="s">
        <v>204</v>
      </c>
      <c r="B84" s="21" t="s">
        <v>144</v>
      </c>
      <c r="C84" s="21" t="s">
        <v>201</v>
      </c>
      <c r="D84" s="21"/>
      <c r="E84" s="38">
        <f>E85</f>
        <v>0</v>
      </c>
    </row>
    <row r="85" spans="1:5" ht="15.75" hidden="1">
      <c r="A85" s="17" t="s">
        <v>114</v>
      </c>
      <c r="B85" s="21" t="s">
        <v>144</v>
      </c>
      <c r="C85" s="21" t="s">
        <v>201</v>
      </c>
      <c r="D85" s="21" t="s">
        <v>151</v>
      </c>
      <c r="E85" s="38">
        <v>0</v>
      </c>
    </row>
    <row r="86" spans="1:5" ht="15.75">
      <c r="A86" s="85" t="s">
        <v>245</v>
      </c>
      <c r="B86" s="21" t="s">
        <v>244</v>
      </c>
      <c r="C86" s="21" t="s">
        <v>202</v>
      </c>
      <c r="D86" s="21"/>
      <c r="E86" s="39">
        <f>E87</f>
        <v>71</v>
      </c>
    </row>
    <row r="87" spans="1:5" ht="15.75">
      <c r="A87" s="84" t="s">
        <v>246</v>
      </c>
      <c r="B87" s="21" t="s">
        <v>244</v>
      </c>
      <c r="C87" s="21" t="s">
        <v>203</v>
      </c>
      <c r="D87" s="21"/>
      <c r="E87" s="38">
        <f>E88</f>
        <v>71</v>
      </c>
    </row>
    <row r="88" spans="1:5" ht="78.75">
      <c r="A88" s="82" t="s">
        <v>247</v>
      </c>
      <c r="B88" s="21" t="s">
        <v>244</v>
      </c>
      <c r="C88" s="21" t="s">
        <v>203</v>
      </c>
      <c r="D88" s="21"/>
      <c r="E88" s="38">
        <f>E89</f>
        <v>71</v>
      </c>
    </row>
    <row r="89" spans="1:5" ht="47.25">
      <c r="A89" s="84" t="s">
        <v>248</v>
      </c>
      <c r="B89" s="21" t="s">
        <v>244</v>
      </c>
      <c r="C89" s="21" t="s">
        <v>203</v>
      </c>
      <c r="D89" s="21" t="s">
        <v>151</v>
      </c>
      <c r="E89" s="38">
        <v>71</v>
      </c>
    </row>
    <row r="90" spans="1:6" ht="15.75">
      <c r="A90" s="85" t="s">
        <v>241</v>
      </c>
      <c r="B90" s="22">
        <v>1202</v>
      </c>
      <c r="C90" s="21" t="s">
        <v>280</v>
      </c>
      <c r="D90" s="21"/>
      <c r="E90" s="89" t="str">
        <f>E91</f>
        <v>145,0</v>
      </c>
      <c r="F90" s="66"/>
    </row>
    <row r="91" spans="1:6" ht="15.75">
      <c r="A91" s="84" t="s">
        <v>242</v>
      </c>
      <c r="B91" s="22">
        <v>1202</v>
      </c>
      <c r="C91" s="21" t="s">
        <v>281</v>
      </c>
      <c r="D91" s="21"/>
      <c r="E91" s="88" t="s">
        <v>243</v>
      </c>
      <c r="F91" s="66"/>
    </row>
    <row r="92" spans="1:5" ht="47.25">
      <c r="A92" s="19" t="s">
        <v>192</v>
      </c>
      <c r="B92" s="20" t="s">
        <v>147</v>
      </c>
      <c r="C92" s="20" t="s">
        <v>282</v>
      </c>
      <c r="D92" s="65"/>
      <c r="E92" s="87">
        <f>E93</f>
        <v>13579.7</v>
      </c>
    </row>
    <row r="93" spans="1:5" ht="15.75">
      <c r="A93" s="17" t="s">
        <v>191</v>
      </c>
      <c r="B93" s="21" t="s">
        <v>148</v>
      </c>
      <c r="C93" s="21" t="s">
        <v>283</v>
      </c>
      <c r="D93" s="65"/>
      <c r="E93" s="87">
        <f>E94</f>
        <v>13579.7</v>
      </c>
    </row>
    <row r="94" spans="1:5" ht="15.75">
      <c r="A94" s="17" t="s">
        <v>149</v>
      </c>
      <c r="B94" s="21" t="s">
        <v>148</v>
      </c>
      <c r="C94" s="21" t="s">
        <v>283</v>
      </c>
      <c r="D94" s="65"/>
      <c r="E94" s="87">
        <f>E95</f>
        <v>13579.7</v>
      </c>
    </row>
    <row r="95" spans="1:5" ht="15.75">
      <c r="A95" s="17" t="s">
        <v>150</v>
      </c>
      <c r="B95" s="21" t="s">
        <v>148</v>
      </c>
      <c r="C95" s="21" t="s">
        <v>283</v>
      </c>
      <c r="D95" s="65"/>
      <c r="E95" s="87">
        <v>13579.7</v>
      </c>
    </row>
    <row r="96" spans="1:5" ht="15.75">
      <c r="A96" s="18" t="s">
        <v>123</v>
      </c>
      <c r="B96" s="21" t="s">
        <v>148</v>
      </c>
      <c r="C96" s="21" t="s">
        <v>284</v>
      </c>
      <c r="D96" s="65"/>
      <c r="E96" s="87">
        <v>0</v>
      </c>
    </row>
    <row r="97" spans="1:5" ht="15.75">
      <c r="A97" s="17" t="s">
        <v>149</v>
      </c>
      <c r="B97" s="21" t="s">
        <v>148</v>
      </c>
      <c r="C97" s="21" t="s">
        <v>285</v>
      </c>
      <c r="D97" s="65"/>
      <c r="E97" s="87">
        <v>0</v>
      </c>
    </row>
    <row r="98" spans="1:5" ht="15.75">
      <c r="A98" s="17" t="s">
        <v>150</v>
      </c>
      <c r="B98" s="21" t="s">
        <v>148</v>
      </c>
      <c r="C98" s="21" t="s">
        <v>285</v>
      </c>
      <c r="D98" s="65"/>
      <c r="E98" s="87">
        <v>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1"/>
  <sheetViews>
    <sheetView zoomScale="77" zoomScaleNormal="77" zoomScalePageLayoutView="0" workbookViewId="0" topLeftCell="A1">
      <selection activeCell="A4" sqref="A4:F4"/>
    </sheetView>
  </sheetViews>
  <sheetFormatPr defaultColWidth="9.140625" defaultRowHeight="15"/>
  <cols>
    <col min="1" max="1" width="55.7109375" style="40" customWidth="1"/>
    <col min="2" max="2" width="12.00390625" style="30" customWidth="1"/>
    <col min="3" max="3" width="16.421875" style="30" customWidth="1"/>
    <col min="4" max="4" width="8.28125" style="30" customWidth="1"/>
    <col min="5" max="5" width="11.7109375" style="30" customWidth="1"/>
    <col min="6" max="6" width="11.421875" style="30" customWidth="1"/>
    <col min="7" max="16384" width="9.140625" style="30" customWidth="1"/>
  </cols>
  <sheetData>
    <row r="1" spans="1:6" s="25" customFormat="1" ht="18.75">
      <c r="A1" s="118" t="s">
        <v>154</v>
      </c>
      <c r="B1" s="118"/>
      <c r="C1" s="118"/>
      <c r="D1" s="118"/>
      <c r="E1" s="118"/>
      <c r="F1" s="118"/>
    </row>
    <row r="2" spans="1:6" s="25" customFormat="1" ht="18.75" customHeight="1">
      <c r="A2" s="118" t="s">
        <v>223</v>
      </c>
      <c r="B2" s="118"/>
      <c r="C2" s="118"/>
      <c r="D2" s="118"/>
      <c r="E2" s="118"/>
      <c r="F2" s="118"/>
    </row>
    <row r="3" spans="1:6" s="25" customFormat="1" ht="18.75" customHeight="1">
      <c r="A3" s="118" t="s">
        <v>4</v>
      </c>
      <c r="B3" s="118"/>
      <c r="C3" s="118"/>
      <c r="D3" s="118"/>
      <c r="E3" s="118"/>
      <c r="F3" s="118"/>
    </row>
    <row r="4" spans="1:6" s="25" customFormat="1" ht="18.75">
      <c r="A4" s="118" t="s">
        <v>293</v>
      </c>
      <c r="B4" s="118"/>
      <c r="C4" s="118"/>
      <c r="D4" s="118"/>
      <c r="E4" s="118"/>
      <c r="F4" s="118"/>
    </row>
    <row r="5" spans="1:6" s="25" customFormat="1" ht="18.75" customHeight="1">
      <c r="A5" s="118" t="s">
        <v>259</v>
      </c>
      <c r="B5" s="118"/>
      <c r="C5" s="118"/>
      <c r="D5" s="118"/>
      <c r="E5" s="118"/>
      <c r="F5" s="118"/>
    </row>
    <row r="6" spans="1:6" s="25" customFormat="1" ht="18.75" customHeight="1">
      <c r="A6" s="118" t="s">
        <v>4</v>
      </c>
      <c r="B6" s="118"/>
      <c r="C6" s="118"/>
      <c r="D6" s="118"/>
      <c r="E6" s="118"/>
      <c r="F6" s="118"/>
    </row>
    <row r="7" spans="1:6" s="25" customFormat="1" ht="18.75" customHeight="1">
      <c r="A7" s="118" t="s">
        <v>220</v>
      </c>
      <c r="B7" s="118"/>
      <c r="C7" s="118"/>
      <c r="D7" s="118"/>
      <c r="E7" s="118"/>
      <c r="F7" s="118"/>
    </row>
    <row r="8" spans="1:5" ht="18.75">
      <c r="A8" s="119"/>
      <c r="B8" s="119"/>
      <c r="C8" s="119"/>
      <c r="D8" s="119"/>
      <c r="E8" s="119"/>
    </row>
    <row r="9" spans="1:6" ht="102.75" customHeight="1">
      <c r="A9" s="120" t="s">
        <v>260</v>
      </c>
      <c r="B9" s="120"/>
      <c r="C9" s="120"/>
      <c r="D9" s="120"/>
      <c r="E9" s="120"/>
      <c r="F9" s="120"/>
    </row>
    <row r="10" spans="1:6" s="40" customFormat="1" ht="15.75">
      <c r="A10" s="123" t="s">
        <v>9</v>
      </c>
      <c r="B10" s="123"/>
      <c r="C10" s="123"/>
      <c r="D10" s="123"/>
      <c r="E10" s="123"/>
      <c r="F10" s="123"/>
    </row>
    <row r="11" spans="1:6" s="40" customFormat="1" ht="15.75">
      <c r="A11" s="124" t="s">
        <v>97</v>
      </c>
      <c r="B11" s="124" t="s">
        <v>98</v>
      </c>
      <c r="C11" s="124" t="s">
        <v>99</v>
      </c>
      <c r="D11" s="124" t="s">
        <v>100</v>
      </c>
      <c r="E11" s="122" t="s">
        <v>101</v>
      </c>
      <c r="F11" s="122"/>
    </row>
    <row r="12" spans="1:6" s="40" customFormat="1" ht="15.75">
      <c r="A12" s="125"/>
      <c r="B12" s="125"/>
      <c r="C12" s="125"/>
      <c r="D12" s="125"/>
      <c r="E12" s="24" t="s">
        <v>261</v>
      </c>
      <c r="F12" s="24" t="s">
        <v>262</v>
      </c>
    </row>
    <row r="13" spans="1:6" s="40" customFormat="1" ht="15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</row>
    <row r="14" spans="1:6" s="40" customFormat="1" ht="15.75">
      <c r="A14" s="19" t="s">
        <v>102</v>
      </c>
      <c r="B14" s="19"/>
      <c r="C14" s="19"/>
      <c r="D14" s="19"/>
      <c r="E14" s="23">
        <f>E15+E42+E46+E55+E66+E86+E90+E92+E99</f>
        <v>46584.950000000004</v>
      </c>
      <c r="F14" s="23">
        <f>F15+F42+F46+F55+F66+F86+F90+F92+F99</f>
        <v>47061.75000000001</v>
      </c>
    </row>
    <row r="15" spans="1:6" s="40" customFormat="1" ht="15.75">
      <c r="A15" s="19" t="s">
        <v>103</v>
      </c>
      <c r="B15" s="28" t="s">
        <v>104</v>
      </c>
      <c r="C15" s="28"/>
      <c r="D15" s="28"/>
      <c r="E15" s="23">
        <f>E22</f>
        <v>8834.75</v>
      </c>
      <c r="F15" s="23">
        <f>F22</f>
        <v>8834.75</v>
      </c>
    </row>
    <row r="16" spans="1:6" s="40" customFormat="1" ht="63" hidden="1">
      <c r="A16" s="17" t="s">
        <v>109</v>
      </c>
      <c r="B16" s="29" t="s">
        <v>110</v>
      </c>
      <c r="C16" s="21"/>
      <c r="D16" s="21"/>
      <c r="E16" s="38">
        <f>E17</f>
        <v>0</v>
      </c>
      <c r="F16" s="38">
        <f>F17</f>
        <v>0</v>
      </c>
    </row>
    <row r="17" spans="1:6" s="40" customFormat="1" ht="78.75" hidden="1">
      <c r="A17" s="18" t="s">
        <v>111</v>
      </c>
      <c r="B17" s="21" t="s">
        <v>110</v>
      </c>
      <c r="C17" s="21" t="s">
        <v>170</v>
      </c>
      <c r="D17" s="21"/>
      <c r="E17" s="38">
        <f>E18</f>
        <v>0</v>
      </c>
      <c r="F17" s="38">
        <f>F18</f>
        <v>0</v>
      </c>
    </row>
    <row r="18" spans="1:6" s="40" customFormat="1" ht="31.5" hidden="1">
      <c r="A18" s="17" t="s">
        <v>106</v>
      </c>
      <c r="B18" s="21" t="s">
        <v>110</v>
      </c>
      <c r="C18" s="21" t="s">
        <v>169</v>
      </c>
      <c r="D18" s="21"/>
      <c r="E18" s="38">
        <v>0</v>
      </c>
      <c r="F18" s="38">
        <v>0</v>
      </c>
    </row>
    <row r="19" spans="1:6" s="40" customFormat="1" ht="78.75" hidden="1">
      <c r="A19" s="17" t="s">
        <v>107</v>
      </c>
      <c r="B19" s="21" t="s">
        <v>110</v>
      </c>
      <c r="C19" s="21" t="s">
        <v>169</v>
      </c>
      <c r="D19" s="21" t="s">
        <v>108</v>
      </c>
      <c r="E19" s="38">
        <v>0</v>
      </c>
      <c r="F19" s="38">
        <v>0</v>
      </c>
    </row>
    <row r="20" spans="1:6" s="40" customFormat="1" ht="31.5" hidden="1">
      <c r="A20" s="17" t="s">
        <v>112</v>
      </c>
      <c r="B20" s="21" t="s">
        <v>110</v>
      </c>
      <c r="C20" s="21" t="s">
        <v>169</v>
      </c>
      <c r="D20" s="21" t="s">
        <v>113</v>
      </c>
      <c r="E20" s="38"/>
      <c r="F20" s="38"/>
    </row>
    <row r="21" spans="1:6" s="40" customFormat="1" ht="15.75" hidden="1">
      <c r="A21" s="17" t="s">
        <v>114</v>
      </c>
      <c r="B21" s="21" t="s">
        <v>110</v>
      </c>
      <c r="C21" s="21" t="s">
        <v>169</v>
      </c>
      <c r="D21" s="21" t="s">
        <v>115</v>
      </c>
      <c r="E21" s="38"/>
      <c r="F21" s="38"/>
    </row>
    <row r="22" spans="1:6" s="40" customFormat="1" ht="63">
      <c r="A22" s="17" t="s">
        <v>116</v>
      </c>
      <c r="B22" s="21" t="s">
        <v>117</v>
      </c>
      <c r="C22" s="21"/>
      <c r="D22" s="21"/>
      <c r="E22" s="39">
        <f>E23+E31+E32+E36</f>
        <v>8834.75</v>
      </c>
      <c r="F22" s="39">
        <f>F23+F31+F32+F36</f>
        <v>8834.75</v>
      </c>
    </row>
    <row r="23" spans="1:6" s="40" customFormat="1" ht="63">
      <c r="A23" s="18" t="s">
        <v>255</v>
      </c>
      <c r="B23" s="21" t="s">
        <v>117</v>
      </c>
      <c r="C23" s="21" t="s">
        <v>175</v>
      </c>
      <c r="D23" s="21"/>
      <c r="E23" s="38">
        <f>E24+E29</f>
        <v>7732.75</v>
      </c>
      <c r="F23" s="38">
        <f>F24+F29</f>
        <v>7732.75</v>
      </c>
    </row>
    <row r="24" spans="1:6" s="40" customFormat="1" ht="31.5">
      <c r="A24" s="17" t="s">
        <v>106</v>
      </c>
      <c r="B24" s="21" t="s">
        <v>117</v>
      </c>
      <c r="C24" s="21" t="s">
        <v>171</v>
      </c>
      <c r="D24" s="21"/>
      <c r="E24" s="38">
        <f>E25+E26+E27+E28</f>
        <v>6944.65</v>
      </c>
      <c r="F24" s="38">
        <f>F25+F26+F27+F28</f>
        <v>6944.65</v>
      </c>
    </row>
    <row r="25" spans="1:6" s="40" customFormat="1" ht="78.75">
      <c r="A25" s="17" t="s">
        <v>107</v>
      </c>
      <c r="B25" s="21" t="s">
        <v>117</v>
      </c>
      <c r="C25" s="21" t="s">
        <v>171</v>
      </c>
      <c r="D25" s="21" t="s">
        <v>108</v>
      </c>
      <c r="E25" s="38">
        <f>3788+37+4+1155.15</f>
        <v>4984.15</v>
      </c>
      <c r="F25" s="38">
        <f>3788+37+4+1155.15</f>
        <v>4984.15</v>
      </c>
    </row>
    <row r="26" spans="1:6" ht="31.5">
      <c r="A26" s="17" t="s">
        <v>112</v>
      </c>
      <c r="B26" s="21" t="s">
        <v>117</v>
      </c>
      <c r="C26" s="21" t="s">
        <v>171</v>
      </c>
      <c r="D26" s="21" t="s">
        <v>113</v>
      </c>
      <c r="E26" s="38">
        <v>1867.2</v>
      </c>
      <c r="F26" s="38">
        <v>1867.2</v>
      </c>
    </row>
    <row r="27" spans="1:6" ht="15.75">
      <c r="A27" s="17" t="s">
        <v>118</v>
      </c>
      <c r="B27" s="21" t="s">
        <v>117</v>
      </c>
      <c r="C27" s="21" t="s">
        <v>171</v>
      </c>
      <c r="D27" s="21" t="s">
        <v>119</v>
      </c>
      <c r="E27" s="38">
        <v>0</v>
      </c>
      <c r="F27" s="38">
        <v>0</v>
      </c>
    </row>
    <row r="28" spans="1:6" ht="15.75">
      <c r="A28" s="17" t="s">
        <v>114</v>
      </c>
      <c r="B28" s="21" t="s">
        <v>117</v>
      </c>
      <c r="C28" s="21" t="s">
        <v>171</v>
      </c>
      <c r="D28" s="21" t="s">
        <v>115</v>
      </c>
      <c r="E28" s="38">
        <f>82.1+11.2</f>
        <v>93.3</v>
      </c>
      <c r="F28" s="38">
        <f>82.1+11.2</f>
        <v>93.3</v>
      </c>
    </row>
    <row r="29" spans="1:6" ht="47.25">
      <c r="A29" s="17" t="s">
        <v>120</v>
      </c>
      <c r="B29" s="21" t="s">
        <v>117</v>
      </c>
      <c r="C29" s="21" t="s">
        <v>172</v>
      </c>
      <c r="D29" s="21"/>
      <c r="E29" s="38">
        <f>E30</f>
        <v>788.0999999999999</v>
      </c>
      <c r="F29" s="38">
        <f>F30</f>
        <v>788.0999999999999</v>
      </c>
    </row>
    <row r="30" spans="1:6" ht="78.75">
      <c r="A30" s="17" t="s">
        <v>107</v>
      </c>
      <c r="B30" s="21" t="s">
        <v>117</v>
      </c>
      <c r="C30" s="21" t="s">
        <v>172</v>
      </c>
      <c r="D30" s="21" t="s">
        <v>108</v>
      </c>
      <c r="E30" s="38">
        <f>605.3+182.8</f>
        <v>788.0999999999999</v>
      </c>
      <c r="F30" s="38">
        <f>605.3+182.8</f>
        <v>788.0999999999999</v>
      </c>
    </row>
    <row r="31" spans="1:6" ht="15.75" hidden="1">
      <c r="A31" s="17" t="s">
        <v>229</v>
      </c>
      <c r="B31" s="21" t="s">
        <v>230</v>
      </c>
      <c r="C31" s="21"/>
      <c r="D31" s="21"/>
      <c r="E31" s="38">
        <v>0</v>
      </c>
      <c r="F31" s="38">
        <v>0</v>
      </c>
    </row>
    <row r="32" spans="1:6" ht="15.75">
      <c r="A32" s="17" t="s">
        <v>121</v>
      </c>
      <c r="B32" s="21" t="s">
        <v>122</v>
      </c>
      <c r="C32" s="21"/>
      <c r="D32" s="21"/>
      <c r="E32" s="38">
        <f aca="true" t="shared" si="0" ref="E32:F34">E33</f>
        <v>110</v>
      </c>
      <c r="F32" s="38">
        <f t="shared" si="0"/>
        <v>110</v>
      </c>
    </row>
    <row r="33" spans="1:6" ht="15.75">
      <c r="A33" s="19" t="s">
        <v>123</v>
      </c>
      <c r="B33" s="21" t="s">
        <v>122</v>
      </c>
      <c r="C33" s="21" t="s">
        <v>174</v>
      </c>
      <c r="D33" s="21"/>
      <c r="E33" s="38">
        <f t="shared" si="0"/>
        <v>110</v>
      </c>
      <c r="F33" s="38">
        <f t="shared" si="0"/>
        <v>110</v>
      </c>
    </row>
    <row r="34" spans="1:6" ht="15.75">
      <c r="A34" s="17" t="s">
        <v>124</v>
      </c>
      <c r="B34" s="21" t="s">
        <v>122</v>
      </c>
      <c r="C34" s="21" t="s">
        <v>173</v>
      </c>
      <c r="D34" s="21"/>
      <c r="E34" s="38">
        <f t="shared" si="0"/>
        <v>110</v>
      </c>
      <c r="F34" s="38">
        <f t="shared" si="0"/>
        <v>110</v>
      </c>
    </row>
    <row r="35" spans="1:6" ht="15.75">
      <c r="A35" s="17" t="s">
        <v>114</v>
      </c>
      <c r="B35" s="21" t="s">
        <v>122</v>
      </c>
      <c r="C35" s="21" t="s">
        <v>173</v>
      </c>
      <c r="D35" s="21" t="s">
        <v>115</v>
      </c>
      <c r="E35" s="38">
        <v>110</v>
      </c>
      <c r="F35" s="38">
        <v>110</v>
      </c>
    </row>
    <row r="36" spans="1:6" ht="15.75">
      <c r="A36" s="17" t="s">
        <v>125</v>
      </c>
      <c r="B36" s="21" t="s">
        <v>126</v>
      </c>
      <c r="C36" s="21"/>
      <c r="D36" s="21"/>
      <c r="E36" s="39">
        <f>E37</f>
        <v>992</v>
      </c>
      <c r="F36" s="39">
        <f>F37</f>
        <v>992</v>
      </c>
    </row>
    <row r="37" spans="1:6" ht="63">
      <c r="A37" s="18" t="s">
        <v>255</v>
      </c>
      <c r="B37" s="21" t="s">
        <v>126</v>
      </c>
      <c r="C37" s="21" t="s">
        <v>175</v>
      </c>
      <c r="D37" s="21"/>
      <c r="E37" s="38">
        <f>E38+E40</f>
        <v>992</v>
      </c>
      <c r="F37" s="38">
        <f>F38+F40</f>
        <v>992</v>
      </c>
    </row>
    <row r="38" spans="1:6" ht="82.5">
      <c r="A38" s="62" t="s">
        <v>107</v>
      </c>
      <c r="B38" s="21" t="s">
        <v>126</v>
      </c>
      <c r="C38" s="21" t="s">
        <v>256</v>
      </c>
      <c r="D38" s="21"/>
      <c r="E38" s="38">
        <f>E39</f>
        <v>823.4</v>
      </c>
      <c r="F38" s="38">
        <f>F39</f>
        <v>823.4</v>
      </c>
    </row>
    <row r="39" spans="1:6" ht="82.5">
      <c r="A39" s="62" t="s">
        <v>107</v>
      </c>
      <c r="B39" s="21" t="s">
        <v>126</v>
      </c>
      <c r="C39" s="21" t="s">
        <v>256</v>
      </c>
      <c r="D39" s="21" t="s">
        <v>108</v>
      </c>
      <c r="E39" s="38">
        <f>632.4+191</f>
        <v>823.4</v>
      </c>
      <c r="F39" s="38">
        <f>632.4+191</f>
        <v>823.4</v>
      </c>
    </row>
    <row r="40" spans="1:6" ht="31.5">
      <c r="A40" s="17" t="s">
        <v>112</v>
      </c>
      <c r="B40" s="21" t="s">
        <v>126</v>
      </c>
      <c r="C40" s="21" t="s">
        <v>256</v>
      </c>
      <c r="D40" s="21"/>
      <c r="E40" s="38">
        <f>E41</f>
        <v>168.6</v>
      </c>
      <c r="F40" s="38">
        <f>F41</f>
        <v>168.6</v>
      </c>
    </row>
    <row r="41" spans="1:6" ht="31.5">
      <c r="A41" s="17" t="s">
        <v>112</v>
      </c>
      <c r="B41" s="21" t="s">
        <v>126</v>
      </c>
      <c r="C41" s="21" t="s">
        <v>256</v>
      </c>
      <c r="D41" s="21" t="s">
        <v>113</v>
      </c>
      <c r="E41" s="38">
        <f>98.6+20+50</f>
        <v>168.6</v>
      </c>
      <c r="F41" s="38">
        <f>98.6+20+50</f>
        <v>168.6</v>
      </c>
    </row>
    <row r="42" spans="1:6" ht="15.75">
      <c r="A42" s="85" t="s">
        <v>249</v>
      </c>
      <c r="B42" s="86" t="s">
        <v>250</v>
      </c>
      <c r="C42" s="86" t="s">
        <v>174</v>
      </c>
      <c r="D42" s="86"/>
      <c r="E42" s="96">
        <f aca="true" t="shared" si="1" ref="E42:F44">E43</f>
        <v>832.6</v>
      </c>
      <c r="F42" s="38">
        <f t="shared" si="1"/>
        <v>869.6</v>
      </c>
    </row>
    <row r="43" spans="1:6" ht="15.75">
      <c r="A43" s="84" t="s">
        <v>251</v>
      </c>
      <c r="B43" s="86" t="s">
        <v>250</v>
      </c>
      <c r="C43" s="86"/>
      <c r="D43" s="86"/>
      <c r="E43" s="96">
        <f t="shared" si="1"/>
        <v>832.6</v>
      </c>
      <c r="F43" s="38">
        <f t="shared" si="1"/>
        <v>869.6</v>
      </c>
    </row>
    <row r="44" spans="1:6" ht="15.75">
      <c r="A44" s="82" t="s">
        <v>123</v>
      </c>
      <c r="B44" s="86" t="s">
        <v>250</v>
      </c>
      <c r="C44" s="86" t="s">
        <v>252</v>
      </c>
      <c r="D44" s="86"/>
      <c r="E44" s="96">
        <f t="shared" si="1"/>
        <v>832.6</v>
      </c>
      <c r="F44" s="38">
        <f t="shared" si="1"/>
        <v>869.6</v>
      </c>
    </row>
    <row r="45" spans="1:6" ht="47.25">
      <c r="A45" s="84" t="s">
        <v>253</v>
      </c>
      <c r="B45" s="83" t="s">
        <v>250</v>
      </c>
      <c r="C45" s="83" t="s">
        <v>252</v>
      </c>
      <c r="D45" s="83">
        <v>100</v>
      </c>
      <c r="E45" s="96">
        <v>832.6</v>
      </c>
      <c r="F45" s="38">
        <v>869.6</v>
      </c>
    </row>
    <row r="46" spans="1:6" ht="31.5">
      <c r="A46" s="19" t="s">
        <v>177</v>
      </c>
      <c r="B46" s="20" t="s">
        <v>176</v>
      </c>
      <c r="C46" s="20"/>
      <c r="D46" s="20"/>
      <c r="E46" s="97">
        <f>E47+E51</f>
        <v>25</v>
      </c>
      <c r="F46" s="39">
        <f>F47+F51</f>
        <v>25</v>
      </c>
    </row>
    <row r="47" spans="1:6" ht="47.25">
      <c r="A47" s="84" t="s">
        <v>232</v>
      </c>
      <c r="B47" s="83" t="s">
        <v>231</v>
      </c>
      <c r="C47" s="83"/>
      <c r="D47" s="21"/>
      <c r="E47" s="96">
        <f aca="true" t="shared" si="2" ref="E47:F49">E48</f>
        <v>5</v>
      </c>
      <c r="F47" s="38">
        <f t="shared" si="2"/>
        <v>5</v>
      </c>
    </row>
    <row r="48" spans="1:6" ht="94.5">
      <c r="A48" s="82" t="s">
        <v>240</v>
      </c>
      <c r="B48" s="83" t="s">
        <v>231</v>
      </c>
      <c r="C48" s="83" t="s">
        <v>257</v>
      </c>
      <c r="D48" s="80"/>
      <c r="E48" s="38">
        <f t="shared" si="2"/>
        <v>5</v>
      </c>
      <c r="F48" s="38">
        <f t="shared" si="2"/>
        <v>5</v>
      </c>
    </row>
    <row r="49" spans="1:6" ht="15.75">
      <c r="A49" s="84" t="s">
        <v>234</v>
      </c>
      <c r="B49" s="83" t="s">
        <v>231</v>
      </c>
      <c r="C49" s="83" t="s">
        <v>233</v>
      </c>
      <c r="D49" s="80" t="s">
        <v>113</v>
      </c>
      <c r="E49" s="38">
        <f t="shared" si="2"/>
        <v>5</v>
      </c>
      <c r="F49" s="38">
        <f t="shared" si="2"/>
        <v>5</v>
      </c>
    </row>
    <row r="50" spans="1:6" ht="31.5">
      <c r="A50" s="84" t="s">
        <v>112</v>
      </c>
      <c r="B50" s="83" t="s">
        <v>231</v>
      </c>
      <c r="C50" s="83" t="s">
        <v>233</v>
      </c>
      <c r="D50" s="81"/>
      <c r="E50" s="38">
        <v>5</v>
      </c>
      <c r="F50" s="38">
        <v>5</v>
      </c>
    </row>
    <row r="51" spans="1:6" ht="15.75">
      <c r="A51" s="85" t="s">
        <v>235</v>
      </c>
      <c r="B51" s="86" t="s">
        <v>236</v>
      </c>
      <c r="C51" s="86"/>
      <c r="D51" s="80"/>
      <c r="E51" s="38">
        <f aca="true" t="shared" si="3" ref="E51:F53">E52</f>
        <v>20</v>
      </c>
      <c r="F51" s="38">
        <f t="shared" si="3"/>
        <v>20</v>
      </c>
    </row>
    <row r="52" spans="1:6" ht="63">
      <c r="A52" s="82" t="s">
        <v>238</v>
      </c>
      <c r="B52" s="83" t="s">
        <v>236</v>
      </c>
      <c r="C52" s="83" t="s">
        <v>258</v>
      </c>
      <c r="D52" s="80"/>
      <c r="E52" s="38">
        <f t="shared" si="3"/>
        <v>20</v>
      </c>
      <c r="F52" s="38">
        <f t="shared" si="3"/>
        <v>20</v>
      </c>
    </row>
    <row r="53" spans="1:6" ht="31.5">
      <c r="A53" s="84" t="s">
        <v>239</v>
      </c>
      <c r="B53" s="83" t="s">
        <v>236</v>
      </c>
      <c r="C53" s="83" t="s">
        <v>237</v>
      </c>
      <c r="D53" s="80"/>
      <c r="E53" s="38">
        <f t="shared" si="3"/>
        <v>20</v>
      </c>
      <c r="F53" s="38">
        <f t="shared" si="3"/>
        <v>20</v>
      </c>
    </row>
    <row r="54" spans="1:6" ht="31.5">
      <c r="A54" s="84" t="s">
        <v>112</v>
      </c>
      <c r="B54" s="83" t="s">
        <v>236</v>
      </c>
      <c r="C54" s="83" t="s">
        <v>237</v>
      </c>
      <c r="D54" s="80" t="s">
        <v>113</v>
      </c>
      <c r="E54" s="38">
        <v>20</v>
      </c>
      <c r="F54" s="38">
        <v>20</v>
      </c>
    </row>
    <row r="55" spans="1:6" ht="15.75">
      <c r="A55" s="78" t="s">
        <v>127</v>
      </c>
      <c r="B55" s="79" t="s">
        <v>128</v>
      </c>
      <c r="C55" s="79"/>
      <c r="D55" s="21"/>
      <c r="E55" s="39">
        <f aca="true" t="shared" si="4" ref="E55:F57">E56</f>
        <v>14538.1</v>
      </c>
      <c r="F55" s="39">
        <f t="shared" si="4"/>
        <v>14968.1</v>
      </c>
    </row>
    <row r="56" spans="1:6" ht="15.75">
      <c r="A56" s="17" t="s">
        <v>129</v>
      </c>
      <c r="B56" s="21" t="s">
        <v>130</v>
      </c>
      <c r="C56" s="21"/>
      <c r="D56" s="21" t="s">
        <v>113</v>
      </c>
      <c r="E56" s="38">
        <f t="shared" si="4"/>
        <v>14538.1</v>
      </c>
      <c r="F56" s="38">
        <f t="shared" si="4"/>
        <v>14968.1</v>
      </c>
    </row>
    <row r="57" spans="1:6" ht="63">
      <c r="A57" s="18" t="s">
        <v>276</v>
      </c>
      <c r="B57" s="21" t="s">
        <v>130</v>
      </c>
      <c r="C57" s="21" t="s">
        <v>179</v>
      </c>
      <c r="D57" s="20"/>
      <c r="E57" s="39">
        <f t="shared" si="4"/>
        <v>14538.1</v>
      </c>
      <c r="F57" s="39">
        <f t="shared" si="4"/>
        <v>14968.1</v>
      </c>
    </row>
    <row r="58" spans="1:6" ht="15.75">
      <c r="A58" s="17" t="s">
        <v>129</v>
      </c>
      <c r="B58" s="21" t="s">
        <v>130</v>
      </c>
      <c r="C58" s="21" t="s">
        <v>178</v>
      </c>
      <c r="D58" s="21"/>
      <c r="E58" s="38">
        <f>E59+E60</f>
        <v>14538.1</v>
      </c>
      <c r="F58" s="38">
        <f>F59+F60</f>
        <v>14968.1</v>
      </c>
    </row>
    <row r="59" spans="1:6" ht="31.5">
      <c r="A59" s="17" t="s">
        <v>112</v>
      </c>
      <c r="B59" s="21" t="s">
        <v>130</v>
      </c>
      <c r="C59" s="21" t="s">
        <v>178</v>
      </c>
      <c r="D59" s="21" t="s">
        <v>113</v>
      </c>
      <c r="E59" s="38">
        <v>14538.1</v>
      </c>
      <c r="F59" s="38">
        <v>14968.1</v>
      </c>
    </row>
    <row r="60" spans="1:6" ht="15.75" hidden="1">
      <c r="A60" s="17"/>
      <c r="B60" s="21" t="s">
        <v>130</v>
      </c>
      <c r="C60" s="21" t="s">
        <v>178</v>
      </c>
      <c r="D60" s="21" t="s">
        <v>162</v>
      </c>
      <c r="E60" s="38">
        <v>0</v>
      </c>
      <c r="F60" s="38">
        <v>0</v>
      </c>
    </row>
    <row r="61" spans="1:6" ht="63" hidden="1">
      <c r="A61" s="18" t="s">
        <v>132</v>
      </c>
      <c r="B61" s="21" t="s">
        <v>133</v>
      </c>
      <c r="C61" s="21" t="s">
        <v>181</v>
      </c>
      <c r="D61" s="21"/>
      <c r="E61" s="38">
        <f>SUM(E62:E63)</f>
        <v>0</v>
      </c>
      <c r="F61" s="38">
        <f>SUM(F62:F63)</f>
        <v>0</v>
      </c>
    </row>
    <row r="62" spans="1:6" ht="31.5" hidden="1">
      <c r="A62" s="17" t="s">
        <v>134</v>
      </c>
      <c r="B62" s="21" t="s">
        <v>133</v>
      </c>
      <c r="C62" s="21" t="s">
        <v>180</v>
      </c>
      <c r="D62" s="21" t="s">
        <v>113</v>
      </c>
      <c r="E62" s="38">
        <v>0</v>
      </c>
      <c r="F62" s="38">
        <v>0</v>
      </c>
    </row>
    <row r="63" spans="1:6" ht="15.75" hidden="1">
      <c r="A63" s="17" t="s">
        <v>114</v>
      </c>
      <c r="B63" s="21" t="s">
        <v>133</v>
      </c>
      <c r="C63" s="21" t="s">
        <v>180</v>
      </c>
      <c r="D63" s="21" t="s">
        <v>115</v>
      </c>
      <c r="E63" s="38">
        <v>0</v>
      </c>
      <c r="F63" s="38">
        <v>0</v>
      </c>
    </row>
    <row r="64" spans="1:6" ht="15.75" hidden="1">
      <c r="A64" s="17" t="s">
        <v>200</v>
      </c>
      <c r="B64" s="21" t="s">
        <v>133</v>
      </c>
      <c r="C64" s="21" t="s">
        <v>199</v>
      </c>
      <c r="D64" s="21"/>
      <c r="E64" s="38">
        <f>E65</f>
        <v>0</v>
      </c>
      <c r="F64" s="38">
        <f>F65</f>
        <v>0</v>
      </c>
    </row>
    <row r="65" spans="1:6" ht="31.5" hidden="1">
      <c r="A65" s="17" t="s">
        <v>112</v>
      </c>
      <c r="B65" s="21" t="s">
        <v>133</v>
      </c>
      <c r="C65" s="21" t="s">
        <v>199</v>
      </c>
      <c r="D65" s="21" t="s">
        <v>113</v>
      </c>
      <c r="E65" s="38">
        <v>0</v>
      </c>
      <c r="F65" s="38">
        <v>0</v>
      </c>
    </row>
    <row r="66" spans="1:6" ht="15.75">
      <c r="A66" s="19" t="s">
        <v>135</v>
      </c>
      <c r="B66" s="20" t="s">
        <v>136</v>
      </c>
      <c r="C66" s="20"/>
      <c r="D66" s="21"/>
      <c r="E66" s="39">
        <f>E67+E77+E78</f>
        <v>7463.2</v>
      </c>
      <c r="F66" s="39">
        <f>F67+F77+F78</f>
        <v>7463.2</v>
      </c>
    </row>
    <row r="67" spans="1:6" ht="15.75">
      <c r="A67" s="40" t="s">
        <v>137</v>
      </c>
      <c r="B67" s="21" t="s">
        <v>138</v>
      </c>
      <c r="C67" s="21"/>
      <c r="D67" s="21" t="s">
        <v>113</v>
      </c>
      <c r="E67" s="38">
        <f>E68</f>
        <v>676.9</v>
      </c>
      <c r="F67" s="38">
        <f>F68</f>
        <v>676.9</v>
      </c>
    </row>
    <row r="68" spans="1:6" ht="78.75">
      <c r="A68" s="18" t="s">
        <v>263</v>
      </c>
      <c r="B68" s="21" t="s">
        <v>138</v>
      </c>
      <c r="C68" s="21" t="s">
        <v>185</v>
      </c>
      <c r="D68" s="21"/>
      <c r="E68" s="38">
        <f>E69+E70</f>
        <v>676.9</v>
      </c>
      <c r="F68" s="38">
        <f>F69+F70</f>
        <v>676.9</v>
      </c>
    </row>
    <row r="69" spans="1:6" ht="31.5">
      <c r="A69" s="17" t="s">
        <v>112</v>
      </c>
      <c r="B69" s="21" t="s">
        <v>138</v>
      </c>
      <c r="C69" s="21" t="s">
        <v>182</v>
      </c>
      <c r="D69" s="21"/>
      <c r="E69" s="38">
        <v>124.4</v>
      </c>
      <c r="F69" s="38">
        <v>124.4</v>
      </c>
    </row>
    <row r="70" spans="1:6" ht="31.5">
      <c r="A70" s="17" t="s">
        <v>112</v>
      </c>
      <c r="B70" s="21" t="s">
        <v>138</v>
      </c>
      <c r="C70" s="21" t="s">
        <v>184</v>
      </c>
      <c r="D70" s="21"/>
      <c r="E70" s="38">
        <v>552.5</v>
      </c>
      <c r="F70" s="38">
        <v>552.5</v>
      </c>
    </row>
    <row r="71" spans="1:6" ht="15.75">
      <c r="A71" s="17" t="s">
        <v>140</v>
      </c>
      <c r="B71" s="21" t="s">
        <v>141</v>
      </c>
      <c r="C71" s="21"/>
      <c r="D71" s="21" t="s">
        <v>113</v>
      </c>
      <c r="E71" s="38">
        <v>0</v>
      </c>
      <c r="F71" s="38">
        <v>0</v>
      </c>
    </row>
    <row r="72" spans="1:6" ht="78.75" hidden="1">
      <c r="A72" s="18" t="s">
        <v>139</v>
      </c>
      <c r="B72" s="21" t="s">
        <v>141</v>
      </c>
      <c r="C72" s="21" t="s">
        <v>185</v>
      </c>
      <c r="D72" s="21"/>
      <c r="E72" s="38">
        <f>E73</f>
        <v>0</v>
      </c>
      <c r="F72" s="38">
        <f>F73</f>
        <v>0</v>
      </c>
    </row>
    <row r="73" spans="1:6" ht="15.75" hidden="1">
      <c r="A73" s="17" t="s">
        <v>187</v>
      </c>
      <c r="B73" s="21" t="s">
        <v>141</v>
      </c>
      <c r="C73" s="21" t="s">
        <v>186</v>
      </c>
      <c r="D73" s="21" t="s">
        <v>162</v>
      </c>
      <c r="E73" s="38">
        <v>0</v>
      </c>
      <c r="F73" s="38">
        <v>0</v>
      </c>
    </row>
    <row r="74" spans="1:6" ht="31.5" hidden="1">
      <c r="A74" s="17" t="s">
        <v>112</v>
      </c>
      <c r="B74" s="21" t="s">
        <v>141</v>
      </c>
      <c r="C74" s="21" t="s">
        <v>186</v>
      </c>
      <c r="D74" s="21"/>
      <c r="E74" s="38">
        <f>E75</f>
        <v>0</v>
      </c>
      <c r="F74" s="38">
        <f>F75</f>
        <v>0</v>
      </c>
    </row>
    <row r="75" spans="1:6" ht="15.75" hidden="1">
      <c r="A75" s="17" t="s">
        <v>114</v>
      </c>
      <c r="B75" s="21" t="s">
        <v>141</v>
      </c>
      <c r="C75" s="21" t="s">
        <v>186</v>
      </c>
      <c r="D75" s="21" t="s">
        <v>115</v>
      </c>
      <c r="E75" s="38">
        <v>0</v>
      </c>
      <c r="F75" s="38">
        <v>0</v>
      </c>
    </row>
    <row r="76" spans="1:6" ht="16.5" hidden="1" thickBot="1">
      <c r="A76" s="75" t="s">
        <v>140</v>
      </c>
      <c r="B76" s="76" t="s">
        <v>141</v>
      </c>
      <c r="C76" s="76" t="s">
        <v>185</v>
      </c>
      <c r="D76" s="76"/>
      <c r="E76" s="38"/>
      <c r="F76" s="38"/>
    </row>
    <row r="77" spans="1:6" s="27" customFormat="1" ht="79.5" thickBot="1">
      <c r="A77" s="77" t="s">
        <v>254</v>
      </c>
      <c r="B77" s="76" t="s">
        <v>141</v>
      </c>
      <c r="C77" s="76" t="s">
        <v>186</v>
      </c>
      <c r="D77" s="76">
        <v>200</v>
      </c>
      <c r="E77" s="38">
        <v>200</v>
      </c>
      <c r="F77" s="38">
        <v>200</v>
      </c>
    </row>
    <row r="78" spans="1:6" ht="15.75">
      <c r="A78" s="17" t="s">
        <v>143</v>
      </c>
      <c r="B78" s="21" t="s">
        <v>144</v>
      </c>
      <c r="C78" s="21"/>
      <c r="D78" s="20"/>
      <c r="E78" s="39">
        <f>E79</f>
        <v>6586.3</v>
      </c>
      <c r="F78" s="39">
        <f>F79</f>
        <v>6586.3</v>
      </c>
    </row>
    <row r="79" spans="1:6" ht="78.75">
      <c r="A79" s="18" t="s">
        <v>139</v>
      </c>
      <c r="B79" s="21" t="s">
        <v>144</v>
      </c>
      <c r="C79" s="21" t="s">
        <v>185</v>
      </c>
      <c r="D79" s="21"/>
      <c r="E79" s="38">
        <f>E83+E80</f>
        <v>6586.3</v>
      </c>
      <c r="F79" s="38">
        <f>F83+F80</f>
        <v>6586.3</v>
      </c>
    </row>
    <row r="80" spans="1:6" ht="31.5">
      <c r="A80" s="17" t="s">
        <v>145</v>
      </c>
      <c r="B80" s="21" t="s">
        <v>144</v>
      </c>
      <c r="C80" s="21" t="s">
        <v>188</v>
      </c>
      <c r="D80" s="21"/>
      <c r="E80" s="38">
        <f>E81</f>
        <v>6586.3</v>
      </c>
      <c r="F80" s="38">
        <f>F81</f>
        <v>6586.3</v>
      </c>
    </row>
    <row r="81" spans="1:6" ht="31.5">
      <c r="A81" s="17" t="s">
        <v>112</v>
      </c>
      <c r="B81" s="21" t="s">
        <v>144</v>
      </c>
      <c r="C81" s="21" t="s">
        <v>188</v>
      </c>
      <c r="D81" s="21"/>
      <c r="E81" s="38">
        <v>6586.3</v>
      </c>
      <c r="F81" s="38">
        <v>6586.3</v>
      </c>
    </row>
    <row r="82" spans="1:6" ht="47.25" hidden="1">
      <c r="A82" s="17" t="s">
        <v>190</v>
      </c>
      <c r="B82" s="21" t="s">
        <v>144</v>
      </c>
      <c r="C82" s="21" t="s">
        <v>189</v>
      </c>
      <c r="D82" s="21" t="s">
        <v>151</v>
      </c>
      <c r="E82" s="38">
        <v>0</v>
      </c>
      <c r="F82" s="38">
        <v>0</v>
      </c>
    </row>
    <row r="83" spans="1:6" ht="31.5" hidden="1">
      <c r="A83" s="17" t="s">
        <v>163</v>
      </c>
      <c r="B83" s="21" t="s">
        <v>144</v>
      </c>
      <c r="C83" s="21" t="s">
        <v>189</v>
      </c>
      <c r="D83" s="21"/>
      <c r="E83" s="38">
        <f>E84</f>
        <v>0</v>
      </c>
      <c r="F83" s="38">
        <f>F84</f>
        <v>0</v>
      </c>
    </row>
    <row r="84" spans="1:6" s="27" customFormat="1" ht="15.75" hidden="1">
      <c r="A84" s="17" t="s">
        <v>204</v>
      </c>
      <c r="B84" s="21" t="s">
        <v>144</v>
      </c>
      <c r="C84" s="21" t="s">
        <v>201</v>
      </c>
      <c r="D84" s="21"/>
      <c r="E84" s="38">
        <f>E85</f>
        <v>0</v>
      </c>
      <c r="F84" s="38">
        <f>F85</f>
        <v>0</v>
      </c>
    </row>
    <row r="85" spans="1:6" ht="15.75" hidden="1">
      <c r="A85" s="17" t="s">
        <v>114</v>
      </c>
      <c r="B85" s="21" t="s">
        <v>144</v>
      </c>
      <c r="C85" s="21" t="s">
        <v>201</v>
      </c>
      <c r="D85" s="21" t="s">
        <v>151</v>
      </c>
      <c r="E85" s="38">
        <v>0</v>
      </c>
      <c r="F85" s="38">
        <v>0</v>
      </c>
    </row>
    <row r="86" spans="1:6" ht="15.75">
      <c r="A86" s="85" t="s">
        <v>245</v>
      </c>
      <c r="B86" s="21" t="s">
        <v>244</v>
      </c>
      <c r="C86" s="21" t="s">
        <v>202</v>
      </c>
      <c r="D86" s="21"/>
      <c r="E86" s="39">
        <f aca="true" t="shared" si="5" ref="E86:F88">E87</f>
        <v>71</v>
      </c>
      <c r="F86" s="39">
        <f t="shared" si="5"/>
        <v>71</v>
      </c>
    </row>
    <row r="87" spans="1:6" ht="15.75">
      <c r="A87" s="84" t="s">
        <v>246</v>
      </c>
      <c r="B87" s="21" t="s">
        <v>244</v>
      </c>
      <c r="C87" s="21" t="s">
        <v>203</v>
      </c>
      <c r="D87" s="21"/>
      <c r="E87" s="38">
        <f t="shared" si="5"/>
        <v>71</v>
      </c>
      <c r="F87" s="38">
        <f t="shared" si="5"/>
        <v>71</v>
      </c>
    </row>
    <row r="88" spans="1:6" ht="78.75">
      <c r="A88" s="82" t="s">
        <v>247</v>
      </c>
      <c r="B88" s="21" t="s">
        <v>244</v>
      </c>
      <c r="C88" s="21" t="s">
        <v>203</v>
      </c>
      <c r="D88" s="21"/>
      <c r="E88" s="38">
        <f t="shared" si="5"/>
        <v>71</v>
      </c>
      <c r="F88" s="38">
        <f t="shared" si="5"/>
        <v>71</v>
      </c>
    </row>
    <row r="89" spans="1:6" ht="47.25">
      <c r="A89" s="84" t="s">
        <v>248</v>
      </c>
      <c r="B89" s="21" t="s">
        <v>244</v>
      </c>
      <c r="C89" s="21" t="s">
        <v>203</v>
      </c>
      <c r="D89" s="21"/>
      <c r="E89" s="38">
        <v>71</v>
      </c>
      <c r="F89" s="38">
        <v>71</v>
      </c>
    </row>
    <row r="90" spans="1:6" ht="15.75">
      <c r="A90" s="85" t="s">
        <v>241</v>
      </c>
      <c r="B90" s="22">
        <v>1202</v>
      </c>
      <c r="C90" s="21" t="s">
        <v>280</v>
      </c>
      <c r="D90" s="21"/>
      <c r="E90" s="89" t="str">
        <f>E91</f>
        <v>145,0</v>
      </c>
      <c r="F90" s="89" t="str">
        <f>F91</f>
        <v>145,0</v>
      </c>
    </row>
    <row r="91" spans="1:6" ht="15.75">
      <c r="A91" s="84" t="s">
        <v>242</v>
      </c>
      <c r="B91" s="22">
        <v>1202</v>
      </c>
      <c r="C91" s="21" t="s">
        <v>281</v>
      </c>
      <c r="D91" s="21"/>
      <c r="E91" s="88" t="s">
        <v>243</v>
      </c>
      <c r="F91" s="88" t="s">
        <v>243</v>
      </c>
    </row>
    <row r="92" spans="1:6" ht="47.25">
      <c r="A92" s="19" t="s">
        <v>192</v>
      </c>
      <c r="B92" s="20" t="s">
        <v>147</v>
      </c>
      <c r="C92" s="20" t="s">
        <v>282</v>
      </c>
      <c r="D92" s="65"/>
      <c r="E92" s="87">
        <f aca="true" t="shared" si="6" ref="E92:F94">E93</f>
        <v>13579.7</v>
      </c>
      <c r="F92" s="87">
        <f t="shared" si="6"/>
        <v>13579.7</v>
      </c>
    </row>
    <row r="93" spans="1:6" ht="15.75">
      <c r="A93" s="17" t="s">
        <v>191</v>
      </c>
      <c r="B93" s="21" t="s">
        <v>148</v>
      </c>
      <c r="C93" s="21" t="s">
        <v>283</v>
      </c>
      <c r="D93" s="65"/>
      <c r="E93" s="87">
        <f t="shared" si="6"/>
        <v>13579.7</v>
      </c>
      <c r="F93" s="87">
        <f t="shared" si="6"/>
        <v>13579.7</v>
      </c>
    </row>
    <row r="94" spans="1:6" ht="15.75">
      <c r="A94" s="17" t="s">
        <v>149</v>
      </c>
      <c r="B94" s="21" t="s">
        <v>148</v>
      </c>
      <c r="C94" s="21" t="s">
        <v>283</v>
      </c>
      <c r="D94" s="65"/>
      <c r="E94" s="87">
        <f t="shared" si="6"/>
        <v>13579.7</v>
      </c>
      <c r="F94" s="87">
        <f t="shared" si="6"/>
        <v>13579.7</v>
      </c>
    </row>
    <row r="95" spans="1:6" ht="15.75">
      <c r="A95" s="17" t="s">
        <v>150</v>
      </c>
      <c r="B95" s="21" t="s">
        <v>148</v>
      </c>
      <c r="C95" s="21" t="s">
        <v>283</v>
      </c>
      <c r="D95" s="65"/>
      <c r="E95" s="87">
        <v>13579.7</v>
      </c>
      <c r="F95" s="87">
        <v>13579.7</v>
      </c>
    </row>
    <row r="96" spans="1:6" ht="15.75">
      <c r="A96" s="18" t="s">
        <v>123</v>
      </c>
      <c r="B96" s="21" t="s">
        <v>148</v>
      </c>
      <c r="C96" s="21" t="s">
        <v>284</v>
      </c>
      <c r="D96" s="65"/>
      <c r="E96" s="87">
        <v>0</v>
      </c>
      <c r="F96" s="87">
        <v>0</v>
      </c>
    </row>
    <row r="97" spans="1:6" ht="15.75">
      <c r="A97" s="17" t="s">
        <v>149</v>
      </c>
      <c r="B97" s="21" t="s">
        <v>148</v>
      </c>
      <c r="C97" s="21" t="s">
        <v>285</v>
      </c>
      <c r="D97" s="65"/>
      <c r="E97" s="87">
        <v>0</v>
      </c>
      <c r="F97" s="87">
        <v>0</v>
      </c>
    </row>
    <row r="98" spans="1:6" ht="15.75">
      <c r="A98" s="17" t="s">
        <v>150</v>
      </c>
      <c r="B98" s="21" t="s">
        <v>148</v>
      </c>
      <c r="C98" s="21" t="s">
        <v>285</v>
      </c>
      <c r="D98" s="65"/>
      <c r="E98" s="87">
        <v>0</v>
      </c>
      <c r="F98" s="87">
        <v>0</v>
      </c>
    </row>
    <row r="99" spans="1:6" ht="15.75">
      <c r="A99" s="41" t="s">
        <v>153</v>
      </c>
      <c r="B99" s="31">
        <v>9999</v>
      </c>
      <c r="C99" s="31">
        <v>9999999999</v>
      </c>
      <c r="D99" s="90"/>
      <c r="E99" s="39">
        <f>E100</f>
        <v>1095.6</v>
      </c>
      <c r="F99" s="39">
        <f>F100</f>
        <v>1105.4</v>
      </c>
    </row>
    <row r="100" spans="1:6" ht="15.75">
      <c r="A100" s="63" t="s">
        <v>153</v>
      </c>
      <c r="B100" s="64">
        <v>9999</v>
      </c>
      <c r="C100" s="64">
        <v>9999999999</v>
      </c>
      <c r="D100" s="65"/>
      <c r="E100" s="38">
        <f>E101</f>
        <v>1095.6</v>
      </c>
      <c r="F100" s="38">
        <f>F101</f>
        <v>1105.4</v>
      </c>
    </row>
    <row r="101" spans="1:6" ht="15.75">
      <c r="A101" s="63" t="s">
        <v>193</v>
      </c>
      <c r="B101" s="64">
        <v>9999</v>
      </c>
      <c r="C101" s="64">
        <v>9999999999</v>
      </c>
      <c r="D101" s="64">
        <v>999</v>
      </c>
      <c r="E101" s="38">
        <v>1095.6</v>
      </c>
      <c r="F101" s="38">
        <v>1105.4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3"/>
  <sheetViews>
    <sheetView zoomScale="74" zoomScaleNormal="74" zoomScalePageLayoutView="0" workbookViewId="0" topLeftCell="A1">
      <selection activeCell="A4" sqref="A4:D4"/>
    </sheetView>
  </sheetViews>
  <sheetFormatPr defaultColWidth="9.140625" defaultRowHeight="15"/>
  <cols>
    <col min="1" max="1" width="55.7109375" style="40" customWidth="1"/>
    <col min="2" max="2" width="16.57421875" style="30" customWidth="1"/>
    <col min="3" max="3" width="8.28125" style="30" customWidth="1"/>
    <col min="4" max="4" width="11.7109375" style="30" customWidth="1"/>
    <col min="5" max="5" width="9.57421875" style="30" hidden="1" customWidth="1"/>
    <col min="6" max="6" width="0" style="30" hidden="1" customWidth="1"/>
    <col min="7" max="16384" width="9.140625" style="30" customWidth="1"/>
  </cols>
  <sheetData>
    <row r="1" spans="1:4" s="25" customFormat="1" ht="18.75">
      <c r="A1" s="118" t="s">
        <v>155</v>
      </c>
      <c r="B1" s="118"/>
      <c r="C1" s="118"/>
      <c r="D1" s="118"/>
    </row>
    <row r="2" spans="1:4" s="25" customFormat="1" ht="18.75" customHeight="1">
      <c r="A2" s="118" t="s">
        <v>227</v>
      </c>
      <c r="B2" s="118"/>
      <c r="C2" s="118"/>
      <c r="D2" s="118"/>
    </row>
    <row r="3" spans="1:4" s="25" customFormat="1" ht="18.75" customHeight="1">
      <c r="A3" s="118" t="s">
        <v>4</v>
      </c>
      <c r="B3" s="118"/>
      <c r="C3" s="118"/>
      <c r="D3" s="118"/>
    </row>
    <row r="4" spans="1:4" s="25" customFormat="1" ht="18.75">
      <c r="A4" s="118" t="s">
        <v>291</v>
      </c>
      <c r="B4" s="118"/>
      <c r="C4" s="118"/>
      <c r="D4" s="118"/>
    </row>
    <row r="5" spans="1:4" s="25" customFormat="1" ht="18.75" customHeight="1">
      <c r="A5" s="118" t="s">
        <v>217</v>
      </c>
      <c r="B5" s="118"/>
      <c r="C5" s="118"/>
      <c r="D5" s="118"/>
    </row>
    <row r="6" spans="1:4" s="25" customFormat="1" ht="18.75" customHeight="1">
      <c r="A6" s="118" t="s">
        <v>4</v>
      </c>
      <c r="B6" s="118"/>
      <c r="C6" s="118"/>
      <c r="D6" s="118"/>
    </row>
    <row r="7" spans="1:4" s="25" customFormat="1" ht="18.75" customHeight="1">
      <c r="A7" s="118" t="s">
        <v>207</v>
      </c>
      <c r="B7" s="118"/>
      <c r="C7" s="118"/>
      <c r="D7" s="118"/>
    </row>
    <row r="8" spans="1:4" ht="18.75">
      <c r="A8" s="119"/>
      <c r="B8" s="119"/>
      <c r="C8" s="119"/>
      <c r="D8" s="119"/>
    </row>
    <row r="9" spans="1:5" ht="123.75" customHeight="1">
      <c r="A9" s="120" t="s">
        <v>278</v>
      </c>
      <c r="B9" s="120"/>
      <c r="C9" s="120"/>
      <c r="D9" s="120"/>
      <c r="E9" s="16"/>
    </row>
    <row r="10" spans="1:4" s="40" customFormat="1" ht="15.75">
      <c r="A10" s="123"/>
      <c r="B10" s="123"/>
      <c r="C10" s="123"/>
      <c r="D10" s="123"/>
    </row>
    <row r="11" spans="1:5" s="40" customFormat="1" ht="24.75" customHeight="1">
      <c r="A11" s="124" t="s">
        <v>97</v>
      </c>
      <c r="B11" s="124" t="s">
        <v>99</v>
      </c>
      <c r="C11" s="124" t="s">
        <v>100</v>
      </c>
      <c r="D11" s="124" t="s">
        <v>165</v>
      </c>
      <c r="E11" s="61">
        <v>141308.2</v>
      </c>
    </row>
    <row r="12" spans="1:4" s="40" customFormat="1" ht="27.75" customHeight="1">
      <c r="A12" s="125"/>
      <c r="B12" s="125"/>
      <c r="C12" s="125"/>
      <c r="D12" s="125"/>
    </row>
    <row r="13" spans="1:4" s="40" customFormat="1" ht="15.75">
      <c r="A13" s="22">
        <v>1</v>
      </c>
      <c r="B13" s="22">
        <v>2</v>
      </c>
      <c r="C13" s="22">
        <v>3</v>
      </c>
      <c r="D13" s="22">
        <v>4</v>
      </c>
    </row>
    <row r="14" spans="1:5" s="40" customFormat="1" ht="15.75">
      <c r="A14" s="19" t="s">
        <v>102</v>
      </c>
      <c r="B14" s="19"/>
      <c r="C14" s="19"/>
      <c r="D14" s="23">
        <f>D15+D23+D26+D28+D30+D38+D42+D44+D46</f>
        <v>42842</v>
      </c>
      <c r="E14" s="61"/>
    </row>
    <row r="15" spans="1:4" s="27" customFormat="1" ht="78.75">
      <c r="A15" s="19" t="s">
        <v>265</v>
      </c>
      <c r="B15" s="20" t="s">
        <v>175</v>
      </c>
      <c r="C15" s="20"/>
      <c r="D15" s="39">
        <f>D16+D21</f>
        <v>7718.8</v>
      </c>
    </row>
    <row r="16" spans="1:4" ht="31.5">
      <c r="A16" s="17" t="s">
        <v>106</v>
      </c>
      <c r="B16" s="21" t="s">
        <v>171</v>
      </c>
      <c r="C16" s="21"/>
      <c r="D16" s="38">
        <f>D17+D18+D19+D20</f>
        <v>6930.7</v>
      </c>
    </row>
    <row r="17" spans="1:4" ht="78.75">
      <c r="A17" s="17" t="s">
        <v>107</v>
      </c>
      <c r="B17" s="21" t="s">
        <v>171</v>
      </c>
      <c r="C17" s="21" t="s">
        <v>108</v>
      </c>
      <c r="D17" s="38">
        <v>4984.2</v>
      </c>
    </row>
    <row r="18" spans="1:4" ht="31.5">
      <c r="A18" s="17" t="s">
        <v>112</v>
      </c>
      <c r="B18" s="21" t="s">
        <v>171</v>
      </c>
      <c r="C18" s="21" t="s">
        <v>113</v>
      </c>
      <c r="D18" s="38">
        <v>1853.2</v>
      </c>
    </row>
    <row r="19" spans="1:4" ht="15.75" hidden="1">
      <c r="A19" s="17" t="s">
        <v>118</v>
      </c>
      <c r="B19" s="21" t="s">
        <v>171</v>
      </c>
      <c r="C19" s="21" t="s">
        <v>119</v>
      </c>
      <c r="D19" s="38"/>
    </row>
    <row r="20" spans="1:4" s="27" customFormat="1" ht="15.75">
      <c r="A20" s="17" t="s">
        <v>114</v>
      </c>
      <c r="B20" s="21" t="s">
        <v>171</v>
      </c>
      <c r="C20" s="21" t="s">
        <v>115</v>
      </c>
      <c r="D20" s="38">
        <v>93.3</v>
      </c>
    </row>
    <row r="21" spans="1:4" s="27" customFormat="1" ht="47.25">
      <c r="A21" s="17" t="s">
        <v>120</v>
      </c>
      <c r="B21" s="21" t="s">
        <v>172</v>
      </c>
      <c r="C21" s="21"/>
      <c r="D21" s="38">
        <f>D22</f>
        <v>788.1</v>
      </c>
    </row>
    <row r="22" spans="1:4" s="27" customFormat="1" ht="78.75">
      <c r="A22" s="17" t="s">
        <v>107</v>
      </c>
      <c r="B22" s="21" t="s">
        <v>172</v>
      </c>
      <c r="C22" s="21" t="s">
        <v>108</v>
      </c>
      <c r="D22" s="38">
        <v>788.1</v>
      </c>
    </row>
    <row r="23" spans="1:4" s="27" customFormat="1" ht="78.75">
      <c r="A23" s="19" t="s">
        <v>265</v>
      </c>
      <c r="B23" s="20" t="s">
        <v>175</v>
      </c>
      <c r="C23" s="20"/>
      <c r="D23" s="39">
        <f>D24+D25</f>
        <v>992</v>
      </c>
    </row>
    <row r="24" spans="1:4" ht="82.5">
      <c r="A24" s="62" t="s">
        <v>107</v>
      </c>
      <c r="B24" s="21" t="s">
        <v>256</v>
      </c>
      <c r="C24" s="21" t="s">
        <v>108</v>
      </c>
      <c r="D24" s="38">
        <v>823.4</v>
      </c>
    </row>
    <row r="25" spans="1:4" ht="33">
      <c r="A25" s="62" t="s">
        <v>112</v>
      </c>
      <c r="B25" s="21" t="s">
        <v>256</v>
      </c>
      <c r="C25" s="21" t="s">
        <v>113</v>
      </c>
      <c r="D25" s="38">
        <v>168.6</v>
      </c>
    </row>
    <row r="26" spans="1:4" ht="94.5">
      <c r="A26" s="85" t="s">
        <v>240</v>
      </c>
      <c r="B26" s="20" t="s">
        <v>257</v>
      </c>
      <c r="C26" s="20"/>
      <c r="D26" s="39">
        <f>D27</f>
        <v>5</v>
      </c>
    </row>
    <row r="27" spans="1:4" ht="33">
      <c r="A27" s="62" t="s">
        <v>112</v>
      </c>
      <c r="B27" s="21" t="s">
        <v>233</v>
      </c>
      <c r="C27" s="21" t="s">
        <v>113</v>
      </c>
      <c r="D27" s="38">
        <v>5</v>
      </c>
    </row>
    <row r="28" spans="1:4" ht="63">
      <c r="A28" s="85" t="s">
        <v>238</v>
      </c>
      <c r="B28" s="20" t="s">
        <v>266</v>
      </c>
      <c r="C28" s="20"/>
      <c r="D28" s="39">
        <f>D29</f>
        <v>20</v>
      </c>
    </row>
    <row r="29" spans="1:5" ht="33">
      <c r="A29" s="62" t="s">
        <v>112</v>
      </c>
      <c r="B29" s="21" t="s">
        <v>237</v>
      </c>
      <c r="C29" s="21" t="s">
        <v>113</v>
      </c>
      <c r="D29" s="38">
        <v>20</v>
      </c>
      <c r="E29" s="30" t="s">
        <v>146</v>
      </c>
    </row>
    <row r="30" spans="1:4" s="27" customFormat="1" ht="78.75">
      <c r="A30" s="19" t="s">
        <v>264</v>
      </c>
      <c r="B30" s="20" t="s">
        <v>182</v>
      </c>
      <c r="C30" s="20"/>
      <c r="D30" s="39">
        <f>D31+D32+D34+D36</f>
        <v>7750.4</v>
      </c>
    </row>
    <row r="31" spans="1:4" ht="15.75">
      <c r="A31" s="17" t="s">
        <v>183</v>
      </c>
      <c r="B31" s="21" t="s">
        <v>182</v>
      </c>
      <c r="C31" s="21" t="s">
        <v>113</v>
      </c>
      <c r="D31" s="38">
        <v>124.4</v>
      </c>
    </row>
    <row r="32" spans="1:5" ht="31.5">
      <c r="A32" s="17" t="s">
        <v>112</v>
      </c>
      <c r="B32" s="21" t="s">
        <v>184</v>
      </c>
      <c r="C32" s="21"/>
      <c r="D32" s="38">
        <f>D33</f>
        <v>552.5</v>
      </c>
      <c r="E32" s="30" t="s">
        <v>164</v>
      </c>
    </row>
    <row r="33" spans="1:4" ht="15.75">
      <c r="A33" s="17" t="s">
        <v>114</v>
      </c>
      <c r="B33" s="21" t="s">
        <v>184</v>
      </c>
      <c r="C33" s="21" t="s">
        <v>113</v>
      </c>
      <c r="D33" s="38">
        <v>552.5</v>
      </c>
    </row>
    <row r="34" spans="1:4" ht="31.5">
      <c r="A34" s="17" t="s">
        <v>112</v>
      </c>
      <c r="B34" s="21" t="s">
        <v>186</v>
      </c>
      <c r="C34" s="21"/>
      <c r="D34" s="38">
        <f>SUM(D35:D35)</f>
        <v>200</v>
      </c>
    </row>
    <row r="35" spans="1:4" s="27" customFormat="1" ht="31.5">
      <c r="A35" s="17" t="s">
        <v>112</v>
      </c>
      <c r="B35" s="21" t="s">
        <v>186</v>
      </c>
      <c r="C35" s="21" t="s">
        <v>113</v>
      </c>
      <c r="D35" s="38">
        <v>200</v>
      </c>
    </row>
    <row r="36" spans="1:4" ht="31.5">
      <c r="A36" s="17" t="s">
        <v>145</v>
      </c>
      <c r="B36" s="21" t="s">
        <v>188</v>
      </c>
      <c r="C36" s="21"/>
      <c r="D36" s="38">
        <f>D37</f>
        <v>6873.5</v>
      </c>
    </row>
    <row r="37" spans="1:4" ht="31.5">
      <c r="A37" s="17" t="s">
        <v>112</v>
      </c>
      <c r="B37" s="21" t="s">
        <v>188</v>
      </c>
      <c r="C37" s="21" t="s">
        <v>113</v>
      </c>
      <c r="D37" s="38">
        <v>6873.5</v>
      </c>
    </row>
    <row r="38" spans="1:5" ht="63">
      <c r="A38" s="19" t="s">
        <v>276</v>
      </c>
      <c r="B38" s="20" t="s">
        <v>179</v>
      </c>
      <c r="C38" s="20"/>
      <c r="D38" s="39">
        <f>D39</f>
        <v>11442.5</v>
      </c>
      <c r="E38" s="30" t="s">
        <v>142</v>
      </c>
    </row>
    <row r="39" spans="1:4" s="27" customFormat="1" ht="15.75">
      <c r="A39" s="17" t="s">
        <v>129</v>
      </c>
      <c r="B39" s="21" t="s">
        <v>178</v>
      </c>
      <c r="C39" s="21"/>
      <c r="D39" s="38">
        <f>D40+D41</f>
        <v>11442.5</v>
      </c>
    </row>
    <row r="40" spans="1:5" s="27" customFormat="1" ht="31.5">
      <c r="A40" s="17" t="s">
        <v>112</v>
      </c>
      <c r="B40" s="21" t="s">
        <v>178</v>
      </c>
      <c r="C40" s="21" t="s">
        <v>113</v>
      </c>
      <c r="D40" s="38">
        <v>11239.1</v>
      </c>
      <c r="E40" s="30"/>
    </row>
    <row r="41" spans="1:5" s="27" customFormat="1" ht="31.5">
      <c r="A41" s="17" t="s">
        <v>267</v>
      </c>
      <c r="B41" s="21" t="s">
        <v>268</v>
      </c>
      <c r="C41" s="21" t="s">
        <v>162</v>
      </c>
      <c r="D41" s="38">
        <v>203.4</v>
      </c>
      <c r="E41" s="30"/>
    </row>
    <row r="42" spans="1:5" ht="78.75">
      <c r="A42" s="85" t="s">
        <v>247</v>
      </c>
      <c r="B42" s="20" t="s">
        <v>202</v>
      </c>
      <c r="C42" s="20"/>
      <c r="D42" s="39">
        <f>D43</f>
        <v>71</v>
      </c>
      <c r="E42" s="30" t="s">
        <v>167</v>
      </c>
    </row>
    <row r="43" spans="1:4" ht="63">
      <c r="A43" s="92" t="s">
        <v>271</v>
      </c>
      <c r="B43" s="20" t="s">
        <v>286</v>
      </c>
      <c r="C43" s="20" t="s">
        <v>151</v>
      </c>
      <c r="D43" s="39">
        <v>71</v>
      </c>
    </row>
    <row r="44" spans="1:4" s="27" customFormat="1" ht="67.5" customHeight="1">
      <c r="A44" s="91" t="s">
        <v>270</v>
      </c>
      <c r="B44" s="20" t="s">
        <v>280</v>
      </c>
      <c r="C44" s="20"/>
      <c r="D44" s="39">
        <f>D45</f>
        <v>145</v>
      </c>
    </row>
    <row r="45" spans="1:4" s="27" customFormat="1" ht="153.75" customHeight="1">
      <c r="A45" s="93" t="s">
        <v>277</v>
      </c>
      <c r="B45" s="21" t="s">
        <v>281</v>
      </c>
      <c r="C45" s="21" t="s">
        <v>113</v>
      </c>
      <c r="D45" s="38">
        <v>145</v>
      </c>
    </row>
    <row r="46" spans="1:4" ht="15.75">
      <c r="A46" s="19" t="s">
        <v>123</v>
      </c>
      <c r="B46" s="31">
        <v>9900000000</v>
      </c>
      <c r="C46" s="31"/>
      <c r="D46" s="95">
        <f>D47+D48+D49+D50+D51</f>
        <v>14697.300000000001</v>
      </c>
    </row>
    <row r="47" spans="1:4" ht="15.75">
      <c r="A47" s="17" t="s">
        <v>124</v>
      </c>
      <c r="B47" s="64">
        <v>9900007500</v>
      </c>
      <c r="C47" s="64"/>
      <c r="D47" s="88">
        <v>110</v>
      </c>
    </row>
    <row r="48" spans="1:4" ht="15.75">
      <c r="A48" s="17" t="s">
        <v>229</v>
      </c>
      <c r="B48" s="21" t="s">
        <v>173</v>
      </c>
      <c r="C48" s="21"/>
      <c r="D48" s="38">
        <v>150</v>
      </c>
    </row>
    <row r="49" spans="1:4" ht="15.75">
      <c r="A49" s="30" t="s">
        <v>251</v>
      </c>
      <c r="B49" s="21" t="s">
        <v>252</v>
      </c>
      <c r="C49" s="21" t="s">
        <v>108</v>
      </c>
      <c r="D49" s="38">
        <v>857.6</v>
      </c>
    </row>
    <row r="50" spans="1:4" ht="15.75">
      <c r="A50" s="17" t="s">
        <v>114</v>
      </c>
      <c r="B50" s="21" t="s">
        <v>199</v>
      </c>
      <c r="C50" s="21" t="s">
        <v>113</v>
      </c>
      <c r="D50" s="38">
        <v>0</v>
      </c>
    </row>
    <row r="51" spans="1:4" ht="15.75">
      <c r="A51" s="17" t="s">
        <v>149</v>
      </c>
      <c r="B51" s="21" t="s">
        <v>269</v>
      </c>
      <c r="C51" s="21" t="s">
        <v>151</v>
      </c>
      <c r="D51" s="38">
        <v>13579.7</v>
      </c>
    </row>
    <row r="52" ht="15.75">
      <c r="A52" s="30"/>
    </row>
    <row r="53" ht="15.75">
      <c r="A53" s="30"/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2019-04-01T08:41:33Z</dcterms:modified>
  <cp:category/>
  <cp:version/>
  <cp:contentType/>
  <cp:contentStatus/>
</cp:coreProperties>
</file>