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tabRatio="896" firstSheet="2" activeTab="3"/>
  </bookViews>
  <sheets>
    <sheet name="Прил. 3 доходы" sheetId="1" r:id="rId1"/>
    <sheet name="Прил. 4 доходы" sheetId="2" r:id="rId2"/>
    <sheet name="Прил.5 по разд." sheetId="3" r:id="rId3"/>
    <sheet name="Прил.6 по разд." sheetId="4" r:id="rId4"/>
    <sheet name="Прил.7 по цел.ст." sheetId="5" r:id="rId5"/>
    <sheet name="Прил.8  цел.ст." sheetId="6" r:id="rId6"/>
    <sheet name="Прил.9 ведомств." sheetId="7" r:id="rId7"/>
    <sheet name="Прил.10 ведомств." sheetId="8" r:id="rId8"/>
    <sheet name="Прил.11 МБТ " sheetId="9" r:id="rId9"/>
    <sheet name="Прил.12 МБТ" sheetId="10" r:id="rId10"/>
    <sheet name="Прил.13 МБТ" sheetId="11" r:id="rId11"/>
    <sheet name="Прил.14 МБТ" sheetId="12" r:id="rId12"/>
  </sheets>
  <definedNames/>
  <calcPr fullCalcOnLoad="1"/>
</workbook>
</file>

<file path=xl/sharedStrings.xml><?xml version="1.0" encoding="utf-8"?>
<sst xmlns="http://schemas.openxmlformats.org/spreadsheetml/2006/main" count="1342" uniqueCount="271">
  <si>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</si>
  <si>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</si>
  <si>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муниципального района Белебеевский район Республики Башкортостан</t>
  </si>
  <si>
    <t>1 11 09035 13 0000 120</t>
  </si>
  <si>
    <t>1 13 02065 13 0000 130</t>
  </si>
  <si>
    <t>1 11 09045 13 0000 120</t>
  </si>
  <si>
    <t>Код бюджетной классификации Российской Федерации</t>
  </si>
  <si>
    <t>(тыс. рублей)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</si>
  <si>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</si>
  <si>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>Всего</t>
  </si>
  <si>
    <t>1 00 00000 00 0000 000</t>
  </si>
  <si>
    <t>НАЛОГОВЫЕ И НЕНАЛОГОВЫЕ ДОХОДЫ</t>
  </si>
  <si>
    <t>1 01 00000 00 0000 000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</si>
  <si>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</si>
  <si>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</si>
  <si>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</si>
  <si>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</si>
  <si>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1 01 02030 01 0000 110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</si>
  <si>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</si>
  <si>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</si>
  <si>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</si>
  <si>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</si>
  <si>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</si>
  <si>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</si>
  <si>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</si>
  <si>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</si>
  <si>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</si>
  <si>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1 06 01030 13 0000 110</t>
  </si>
  <si>
    <t>1 06 06000 00 0000 110</t>
  </si>
  <si>
    <t>Земельный налог</t>
  </si>
  <si>
    <t>1 11 00000 00 0000 000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</si>
  <si>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</si>
  <si>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</si>
  <si>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</si>
  <si>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1 11 07000 00 0000 120</t>
  </si>
  <si>
    <t>Платежи от государственных и муниципальных унитарных предприятий</t>
  </si>
  <si>
    <t>1 11 07015 13 0000 120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</si>
  <si>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</si>
  <si>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</si>
  <si>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</si>
  <si>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1 14 00000 00 0000 000</t>
  </si>
  <si>
    <t>1 16 00000 00 0000 000</t>
  </si>
  <si>
    <t>ШТРАФЫ, САНКЦИИ, ВОЗМЕЩЕНИЕ УЩЕРБА</t>
  </si>
  <si>
    <t>БЕЗВОЗМЕЗДНЫЕ ПОСТУПЛЕНИЯ</t>
  </si>
  <si>
    <t>Приложение 4</t>
  </si>
  <si>
    <t xml:space="preserve">Сумма (тыс. рублей) </t>
  </si>
  <si>
    <t>Наименование кода вида доходов (группы, подгруппы, статьи, подстатьи, элемента), подвида доходов, статьи (подстатьи) классификации операций сектора государственного управления, относящихся к доходам бюджетов</t>
  </si>
  <si>
    <t>Приложение 5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</si>
  <si>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</si>
  <si>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</si>
  <si>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сумма (тыс. рублей)</t>
  </si>
  <si>
    <t>Итого по поселениям</t>
  </si>
  <si>
    <t>Приложение 6</t>
  </si>
  <si>
    <t>Приложение 8</t>
  </si>
  <si>
    <t>Наименование</t>
  </si>
  <si>
    <t>РзПр</t>
  </si>
  <si>
    <t>Цср</t>
  </si>
  <si>
    <t>ВР</t>
  </si>
  <si>
    <t>Сумма</t>
  </si>
  <si>
    <t>ВСЕГО</t>
  </si>
  <si>
    <t>ОБЩЕГОСУДАРСТВЕННЫЕ ВОПРОСЫ</t>
  </si>
  <si>
    <t>0100</t>
  </si>
  <si>
    <t xml:space="preserve">             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</si>
  <si>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</si>
  <si>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</si>
  <si>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</si>
  <si>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0103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</si>
  <si>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</si>
  <si>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</si>
  <si>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</si>
  <si>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</si>
  <si>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</si>
  <si>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</si>
  <si>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Социальное обеспечение и иные выплаты населению</t>
  </si>
  <si>
    <t>300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</si>
  <si>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</si>
  <si>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</si>
  <si>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0111</t>
  </si>
  <si>
    <t>Непрограммные расходы</t>
  </si>
  <si>
    <t>Резервные фонды местных администраций</t>
  </si>
  <si>
    <t>Другие общегосударственные вопросы</t>
  </si>
  <si>
    <t>0113</t>
  </si>
  <si>
    <t>Оценка недвижимости, признание прав и регулирование отношений по государственной собственности</t>
  </si>
  <si>
    <t>НАЦИОНАЛЬНАЯ ЭКОНОМИКА</t>
  </si>
  <si>
    <t>0400</t>
  </si>
  <si>
    <t>Дорожное хозяйство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</si>
  <si>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</si>
  <si>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</si>
  <si>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</si>
  <si>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</si>
  <si>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</si>
  <si>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</si>
  <si>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</si>
  <si>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ритуал</t>
  </si>
  <si>
    <t>Благоустройство</t>
  </si>
  <si>
    <t>0503</t>
  </si>
  <si>
    <t>Мероприятия по благоустройству территорий населенных пунктов</t>
  </si>
  <si>
    <t>киновидеосеть</t>
  </si>
  <si>
    <t>1400</t>
  </si>
  <si>
    <t>1403</t>
  </si>
  <si>
    <t>Иные безвозмездные и безвозвратные перечисления</t>
  </si>
  <si>
    <t>Межбюджетные трансферты</t>
  </si>
  <si>
    <t>500</t>
  </si>
  <si>
    <t>Условно утвержденные расходы</t>
  </si>
  <si>
    <t>Приложение 11</t>
  </si>
  <si>
    <t>Ведомство</t>
  </si>
  <si>
    <t>в т.ч. Содержание и ремонт видеокамер 232 т.р., ремонт СПЦ - 150,0 т.р.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</si>
  <si>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</si>
  <si>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рег.оператор</t>
  </si>
  <si>
    <t>Сумма (тыс. рублей)</t>
  </si>
  <si>
    <t>благоустройство</t>
  </si>
  <si>
    <t>убрала 200,0</t>
  </si>
  <si>
    <t>добавила 200,0</t>
  </si>
  <si>
    <t>03000002040</t>
  </si>
  <si>
    <t>0400002040</t>
  </si>
  <si>
    <t>0400002080</t>
  </si>
  <si>
    <t>9900000000</t>
  </si>
  <si>
    <t>0400000000</t>
  </si>
  <si>
    <t>1200009020</t>
  </si>
  <si>
    <t>1200000000</t>
  </si>
  <si>
    <t>1200009040</t>
  </si>
  <si>
    <t>Содержание и обслуживание муниципальной казны</t>
  </si>
  <si>
    <t>0300</t>
  </si>
  <si>
    <t>0314</t>
  </si>
  <si>
    <t>НАЦИОНАЛЬНАЯ БЕЗОПАСНОСТЬ И ПРАВООХРАНИТЕЛЬНАЯ ДЕЯТЕЛЬНОСТЬ</t>
  </si>
  <si>
    <t>2100003150</t>
  </si>
  <si>
    <t>2100000000</t>
  </si>
  <si>
    <t>2000003530</t>
  </si>
  <si>
    <t>Мероприятия в области жилищного хозяйства</t>
  </si>
  <si>
    <t>2000003610</t>
  </si>
  <si>
    <t>2000000000</t>
  </si>
  <si>
    <t>2000003560</t>
  </si>
  <si>
    <t>Мероприятия в области коммунального хозяйства</t>
  </si>
  <si>
    <t>2000006050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</si>
  <si>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</si>
  <si>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</si>
  <si>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Иные средства</t>
  </si>
  <si>
    <t>1 14 06313 13 0000 430</t>
  </si>
  <si>
    <t>2000006400</t>
  </si>
  <si>
    <t>0200000000</t>
  </si>
  <si>
    <t>0200074000</t>
  </si>
  <si>
    <t>Организация и содержание мест захоронения</t>
  </si>
  <si>
    <t>1001</t>
  </si>
  <si>
    <t>Пенсионное обеспечение</t>
  </si>
  <si>
    <t>1000</t>
  </si>
  <si>
    <t>СОЦИАЛЬНАЯ ПОЛИТИКА</t>
  </si>
  <si>
    <t>1003</t>
  </si>
  <si>
    <t>0200010470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</si>
  <si>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</si>
  <si>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Социальное обеспечение населения</t>
  </si>
  <si>
    <t>Мероприятия по профилактике терроризма и экстремизма</t>
  </si>
  <si>
    <t>Приложение 7</t>
  </si>
  <si>
    <t>0300002040</t>
  </si>
  <si>
    <t>Приложение 10</t>
  </si>
  <si>
    <t xml:space="preserve">Итого </t>
  </si>
  <si>
    <t>Наименование бюджета</t>
  </si>
  <si>
    <t>Бюджет муниципального района Белебеевский район Республики Башкортостан</t>
  </si>
  <si>
    <t>1 06 06033 13 0000 110</t>
  </si>
  <si>
    <t>2022 год</t>
  </si>
  <si>
    <t>2600000000</t>
  </si>
  <si>
    <t>261F254240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</si>
  <si>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</si>
  <si>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0600</t>
  </si>
  <si>
    <t>0605</t>
  </si>
  <si>
    <t>0100041200</t>
  </si>
  <si>
    <t>Мероприятия в области экологии и природопользования</t>
  </si>
  <si>
    <t>Другие вопросы в области охраны окружающей среды</t>
  </si>
  <si>
    <t>ОХРАНА ОКРУЖАЮЩЕЙ СРЕДЫ</t>
  </si>
  <si>
    <t>0100000000</t>
  </si>
  <si>
    <t>Приложение 3</t>
  </si>
  <si>
    <t>Приложение 9</t>
  </si>
  <si>
    <t>Приложение 13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</si>
  <si>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</si>
  <si>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</si>
  <si>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</si>
  <si>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</si>
  <si>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</si>
  <si>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Земельный налог с организаций, обладающих земельным участком, расположенным в границах городских поселений
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</si>
  <si>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</si>
  <si>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</si>
  <si>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</si>
  <si>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</si>
  <si>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</si>
  <si>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эксплуатации и использования имущества автомобильных дорог, находящихся в собственности городских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</si>
  <si>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</si>
  <si>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</si>
  <si>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</si>
  <si>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</si>
  <si>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</si>
  <si>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</si>
  <si>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</si>
  <si>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</si>
  <si>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</si>
  <si>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НАЛОГИ НА ПРИБЫЛЬ, ДОХОДЫ
</t>
  </si>
  <si>
    <t>1 01 02000 01 0000 110</t>
  </si>
  <si>
    <t>1 03 02000 01 0000 110</t>
  </si>
  <si>
    <t>1 05 03000 01 0000 110</t>
  </si>
  <si>
    <t>ДОХОДЫ ОТ ОКАЗАНИЯ ПЛАТНЫХ УСЛУГ И КОМПЕНСАЦИИ ЗАТРАТ ГОСУДАРСТВА</t>
  </si>
  <si>
    <t>0107</t>
  </si>
  <si>
    <t>9900000220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</si>
  <si>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</si>
  <si>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</si>
  <si>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1 03 02231 01 0000 110</t>
  </si>
  <si>
    <t>1 03 02241 01 0000 110</t>
  </si>
  <si>
    <t>1 03 02251 01 0000 110</t>
  </si>
  <si>
    <t>1 14 02053 13 0000 410</t>
  </si>
  <si>
    <t>1 14 06013 13 0000 430</t>
  </si>
  <si>
    <t>на 2021 год и плановый период 2022 и 2023 годов»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</si>
  <si>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</si>
  <si>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</si>
  <si>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2023 год</t>
  </si>
  <si>
    <t>3000024700</t>
  </si>
  <si>
    <t>3000000000</t>
  </si>
  <si>
    <t>0400007500</t>
  </si>
  <si>
    <t>Комплексный план действий  по обеспечению правопорядка в муниципальном районе Белебеевский район Республики Башкортостан</t>
  </si>
  <si>
    <t>0900074000</t>
  </si>
  <si>
    <t>0900000000</t>
  </si>
  <si>
    <t xml:space="preserve"> 2023 год</t>
  </si>
  <si>
    <t xml:space="preserve">к решению Совета городского поселения Приютовский поссовет  </t>
  </si>
  <si>
    <t xml:space="preserve">«О бюджете городского поселения Приютовский поссовет  </t>
  </si>
  <si>
    <t xml:space="preserve">Поступления доходов в бюджет городского поселения Приютовский поссовет муниципального района Белебеевский район Республики Башкортостан на  2021 год
</t>
  </si>
  <si>
    <t>Поступления доходов в бюджет городского поселения Приютовский поссовет муниципального района Белебеевский район Республики Башкортостан на плановый период 2022 и 2023 годов</t>
  </si>
  <si>
    <t xml:space="preserve">Распределение бюджетных ассигнований городского поселения Приютовский поссовет муниципального района Белебеевский район Республики Башкортостан по разделам, подразделам, целевым статьям (муниципальным программам городского поселения и непрограммным направлениям деятельности), группам видов расходов классификации расходов бюджета на 2021 год  </t>
  </si>
  <si>
    <t>Муниципальная программа"Совершенствование деятельности Администрации городского поселения Приютовский поссовет муниципального района Белебеевский район Республики Башкортостан"</t>
  </si>
  <si>
    <t>Муниципальная программа "Управление имуществом, находящимся в собственности городского поселения Приютовский поссовет муниципального района Белебеевский район Республики Башкортостан"</t>
  </si>
  <si>
    <t>Муниципальная программа "Развитие автомобильных дорог в городском поселении Приютовский поссовет муниципального района Белебеевский район Республики Башкортостан"</t>
  </si>
  <si>
    <t>Муниципальная программа "Модернизация и реформирование жилищно-коммунального хозяйства в городском поселении Приютовский поссовет  муниципального района Белебеевский район Республики Башкортостан"</t>
  </si>
  <si>
    <t>Муниципальная программа"Формирование современной городской среды на  территории городского поселения Приютовский поссовет муниципального района Белебеевский район Республики Башкортостан на 2018-2022 гг."</t>
  </si>
  <si>
    <t>Муниципальная программа "Экология и природные ресурсы городского поселения Приютовский поссовет  муниципального района Белебеевский район Республики Башкортостан"</t>
  </si>
  <si>
    <t>Муниципальная программа "Социальная поддержка отдельных категорий граждан в  городском поселении Приютовский поссовет  муниципального района Белебеевский район Республики Башкортостан"</t>
  </si>
  <si>
    <t>Муниципальная программа "Управление муниципальными финансами городского поселения Приютовский поссовет муниципального района Белебеевский район Республики Башкортостан"</t>
  </si>
  <si>
    <t>Распределение бюджетных ассигнований городского поселения Приютовский поссовет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плановый период 2022 и 2023 годов</t>
  </si>
  <si>
    <t xml:space="preserve">Распределение бюджетных ассигнований городского поселения Приютовский поссовет муниципального района Белебеевский район Республики Башкортостан по целевым статьям (муниципальным программам  городского поселения Приютовский поссовет и непрограммным направлениям деятельности), группам видов расходов классификации расходов бюджетов на 2021 год  </t>
  </si>
  <si>
    <t>Распределение бюджетных ассигнований городского поселения Приютовский поссовет муниципального района Белебеевский район Республики Башкортостан по целевым статьям (муниципальным программам  городского поселения Приютовский поссовет и непрограммным направлениям деятельности), группам видов расходов классификации расходов бюджетов на плановый период 2022 и 2023 годов</t>
  </si>
  <si>
    <t xml:space="preserve">Ведомственная структура расходов бюджета городского поселения Приютовский поссовет муниципального района Белебеевский район Республики Башкортостан  на 2021 год  </t>
  </si>
  <si>
    <t xml:space="preserve">Администрация городского поселения Приютовский поссовет муниципального района Белебеевский район Республики Башкортостан </t>
  </si>
  <si>
    <t xml:space="preserve">к  решению Совета городского поселения Приютовский поссовет  </t>
  </si>
  <si>
    <t>«О бюджете городского поселения Приютовский поссовет</t>
  </si>
  <si>
    <t>Размеры межбюджетных трансфертов, передаваемых бюджетом городского поселения Приютовский поссовет муниципального района Белебеевский район Республики Башкортостан в бюджет муниципального района Белебеевский район Республики Башкортостан в соответствии с  заключенными  соглашениями на  2021 год</t>
  </si>
  <si>
    <t>Приложение 12
к  решению Совета городского поселения Приютовский поссовет муниципального района Белебеевский район Республики Башкортостан 
от 25 декабря 2013 года № ___
«О бюджете городского поселения Приютовский поссовет муниципального района Белебеевский район Респуб</t>
  </si>
  <si>
    <t xml:space="preserve">к  решению Совета городского поселения Приютовский поссовет </t>
  </si>
  <si>
    <t>Размеры межбюджетных трансфертов, передаваемых бюджетом городского поселения Приютовский поссовет муниципального района Белебеевский район Республики Башкортостан в бюджет муниципального района Белебеевский район Республики Башкортостан в соответствии с  заключенными  соглашениями на  плановый период 2022 и 2023 годов</t>
  </si>
  <si>
    <t>Размеры межбюджетных трансфертов,  передаваемых бюджетом городского поселения Приютовский поссовет муниципального района Белебеевский район Республики Башкортостан в бюджет муниципального района Белебеевский район Республики Башкортостан на софинансирование полномочий муниципального района, на 2021 год</t>
  </si>
  <si>
    <t>Приложение 14
к  решению Совета городского поселения Приютовский поссовет муниципального района Белебеевский район Республики Башкортостан 
от 25 декабря 2013 года № ___
«О бюджете городского поселения Приютовский поссовет муниципального района Белебеевский район Респуб</t>
  </si>
  <si>
    <t>Размеры межбюджетных трансфертов,  передаваемых бюджетом городского поселения Приютовский поссовет муниципального района Белебеевский район Республики Башкортостан в бюджет муниципального района Белебеевский район на софинансирование полномочий муниципального района, на  плановый период 2022 и 2023 годов</t>
  </si>
  <si>
    <t>1 08 07175 01 0000 110</t>
  </si>
  <si>
    <t xml:space="preserve"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 </t>
  </si>
  <si>
    <t>1 08 00000 00 0000 000</t>
  </si>
  <si>
    <t>ГОСУДАРСТВЕННАЯ ПОШЛИНА</t>
  </si>
  <si>
    <t>1600000000</t>
  </si>
  <si>
    <t>0310</t>
  </si>
  <si>
    <t>1600024300</t>
  </si>
  <si>
    <t>Мероприятия по развитию инфраструктуры объектов противопожарной службы</t>
  </si>
  <si>
    <t>Муниципальная программа "Пожарная безопасность городского поселения Приютовский поссовет  муниципального района Белебеевский район Республики Башкортостан"</t>
  </si>
  <si>
    <t>1200</t>
  </si>
  <si>
    <t>1202</t>
  </si>
  <si>
    <t>0700064450</t>
  </si>
  <si>
    <t>0700000000</t>
  </si>
  <si>
    <t>Публикация муниципальных правовых актов и иной официальной информации</t>
  </si>
  <si>
    <t>Муниципальная программа "Обеспечение информационной открытости органов местного самоуправления в  городском поселении Приютовский поссовет  муниципального района Белебеевский район Республики Башкортостан"</t>
  </si>
  <si>
    <t>2 00 00000 00 0000 000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</si>
  <si>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
</t>
  </si>
  <si>
    <t>2 02 35118 13 0000 150</t>
  </si>
  <si>
    <t xml:space="preserve">БЕЗВОЗМЕЗДНЫЕ ПОСТУПЛЕНИЯ ОТ ДРУГИХ БЮДЖЕТОВ БЮДЖЕТНОЙ СИСТЕМЫ РОССИЙСКОЙ ФЕДЕРАЦИИ
</t>
  </si>
  <si>
    <t>2 02 00000 00 0000 000</t>
  </si>
  <si>
    <t>0203</t>
  </si>
  <si>
    <t>9900051180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</si>
  <si>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</si>
  <si>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</si>
  <si>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r>
      <t xml:space="preserve">Ведомственная структура расходов бюджета городского поселения Приютовский поссовет муниципального района Белебеевский район Республики Башкортостан на плановый период </t>
    </r>
    <r>
      <rPr>
        <b/>
        <sz val="14"/>
        <color indexed="12"/>
        <rFont val="Times New Roman"/>
        <family val="1"/>
      </rPr>
      <t xml:space="preserve">2022 и 2023 </t>
    </r>
    <r>
      <rPr>
        <b/>
        <sz val="14"/>
        <rFont val="Times New Roman"/>
        <family val="1"/>
      </rPr>
      <t>годов</t>
    </r>
  </si>
  <si>
    <t>от "25" декабря 2020 года № 159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</si>
</sst>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Calibri"/>
      <family val="2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color indexed="10"/>
      <name val="Times New Roman"/>
      <family val="1"/>
    </font>
    <font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0000FF"/>
      <name val="Times New Roman"/>
      <family val="1"/>
    </font>
    <font>
      <sz val="12"/>
      <color rgb="FF0000FF"/>
      <name val="Times New Roman"/>
      <family val="1"/>
    </font>
    <font>
      <i/>
      <sz val="12"/>
      <color rgb="FFFF0000"/>
      <name val="Times New Roman"/>
      <family val="1"/>
    </font>
    <font>
      <sz val="14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4" fontId="3" fillId="0" borderId="0" xfId="0" applyNumberFormat="1" applyFont="1" applyFill="1" applyAlignment="1">
      <alignment horizontal="right"/>
    </xf>
    <xf numFmtId="0" fontId="4" fillId="0" borderId="10" xfId="0" applyFont="1" applyBorder="1" applyAlignment="1">
      <alignment horizontal="justify" vertical="top" wrapText="1"/>
    </xf>
    <xf numFmtId="3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4" fontId="5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9" fillId="0" borderId="0" xfId="52" applyFont="1">
      <alignment/>
      <protection/>
    </xf>
    <xf numFmtId="0" fontId="7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right"/>
      <protection/>
    </xf>
    <xf numFmtId="0" fontId="7" fillId="0" borderId="10" xfId="52" applyFont="1" applyFill="1" applyBorder="1" applyAlignment="1">
      <alignment horizontal="left"/>
      <protection/>
    </xf>
    <xf numFmtId="2" fontId="7" fillId="0" borderId="11" xfId="52" applyNumberFormat="1" applyFont="1" applyFill="1" applyBorder="1" applyAlignment="1">
      <alignment horizontal="center" wrapText="1"/>
      <protection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7" fillId="0" borderId="0" xfId="53" applyFont="1" applyAlignment="1">
      <alignment horizontal="center" wrapText="1"/>
      <protection/>
    </xf>
    <xf numFmtId="0" fontId="11" fillId="0" borderId="0" xfId="53" applyFont="1" applyBorder="1" applyAlignment="1">
      <alignment horizontal="center"/>
      <protection/>
    </xf>
    <xf numFmtId="2" fontId="7" fillId="0" borderId="10" xfId="53" applyNumberFormat="1" applyFont="1" applyFill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7" fillId="0" borderId="10" xfId="53" applyFont="1" applyFill="1" applyBorder="1" applyAlignment="1">
      <alignment horizontal="left"/>
      <protection/>
    </xf>
    <xf numFmtId="0" fontId="3" fillId="0" borderId="0" xfId="52" applyFont="1">
      <alignment/>
      <protection/>
    </xf>
    <xf numFmtId="0" fontId="10" fillId="0" borderId="0" xfId="52" applyFont="1" applyFill="1" applyBorder="1">
      <alignment/>
      <protection/>
    </xf>
    <xf numFmtId="0" fontId="7" fillId="0" borderId="0" xfId="52" applyFont="1" applyFill="1" applyBorder="1" applyAlignment="1">
      <alignment wrapText="1"/>
      <protection/>
    </xf>
    <xf numFmtId="0" fontId="10" fillId="0" borderId="0" xfId="52" applyFont="1" applyFill="1" applyBorder="1" applyAlignment="1">
      <alignment wrapText="1"/>
      <protection/>
    </xf>
    <xf numFmtId="0" fontId="10" fillId="0" borderId="10" xfId="52" applyFont="1" applyFill="1" applyBorder="1" applyAlignment="1">
      <alignment horizontal="center" wrapText="1"/>
      <protection/>
    </xf>
    <xf numFmtId="0" fontId="11" fillId="0" borderId="10" xfId="52" applyFont="1" applyFill="1" applyBorder="1" applyAlignment="1">
      <alignment wrapText="1"/>
      <protection/>
    </xf>
    <xf numFmtId="173" fontId="10" fillId="0" borderId="0" xfId="52" applyNumberFormat="1" applyFont="1" applyFill="1" applyBorder="1" applyAlignment="1">
      <alignment wrapText="1"/>
      <protection/>
    </xf>
    <xf numFmtId="49" fontId="11" fillId="0" borderId="10" xfId="52" applyNumberFormat="1" applyFont="1" applyFill="1" applyBorder="1" applyAlignment="1">
      <alignment horizontal="center" wrapText="1"/>
      <protection/>
    </xf>
    <xf numFmtId="0" fontId="10" fillId="0" borderId="10" xfId="52" applyFont="1" applyFill="1" applyBorder="1" applyAlignment="1">
      <alignment wrapText="1"/>
      <protection/>
    </xf>
    <xf numFmtId="49" fontId="10" fillId="0" borderId="10" xfId="52" applyNumberFormat="1" applyFont="1" applyFill="1" applyBorder="1" applyAlignment="1">
      <alignment horizontal="center"/>
      <protection/>
    </xf>
    <xf numFmtId="172" fontId="10" fillId="0" borderId="10" xfId="52" applyNumberFormat="1" applyFont="1" applyFill="1" applyBorder="1">
      <alignment/>
      <protection/>
    </xf>
    <xf numFmtId="0" fontId="11" fillId="0" borderId="10" xfId="52" applyFont="1" applyFill="1" applyBorder="1" applyAlignment="1">
      <alignment wrapText="1"/>
      <protection/>
    </xf>
    <xf numFmtId="49" fontId="11" fillId="0" borderId="10" xfId="52" applyNumberFormat="1" applyFont="1" applyFill="1" applyBorder="1" applyAlignment="1">
      <alignment horizontal="center"/>
      <protection/>
    </xf>
    <xf numFmtId="49" fontId="11" fillId="0" borderId="10" xfId="52" applyNumberFormat="1" applyFont="1" applyFill="1" applyBorder="1" applyAlignment="1">
      <alignment horizontal="center"/>
      <protection/>
    </xf>
    <xf numFmtId="0" fontId="10" fillId="0" borderId="10" xfId="52" applyFont="1" applyFill="1" applyBorder="1" applyAlignment="1">
      <alignment horizontal="center" wrapText="1"/>
      <protection/>
    </xf>
    <xf numFmtId="172" fontId="11" fillId="0" borderId="10" xfId="52" applyNumberFormat="1" applyFont="1" applyFill="1" applyBorder="1" applyAlignment="1">
      <alignment wrapText="1"/>
      <protection/>
    </xf>
    <xf numFmtId="0" fontId="11" fillId="0" borderId="10" xfId="52" applyFont="1" applyFill="1" applyBorder="1" applyAlignment="1">
      <alignment horizontal="center" wrapText="1"/>
      <protection/>
    </xf>
    <xf numFmtId="0" fontId="10" fillId="0" borderId="10" xfId="52" applyFont="1" applyFill="1" applyBorder="1" applyAlignment="1">
      <alignment horizontal="center"/>
      <protection/>
    </xf>
    <xf numFmtId="0" fontId="2" fillId="0" borderId="0" xfId="52" applyFont="1">
      <alignment/>
      <protection/>
    </xf>
    <xf numFmtId="0" fontId="11" fillId="0" borderId="0" xfId="52" applyFont="1" applyFill="1" applyBorder="1" applyAlignment="1">
      <alignment wrapText="1"/>
      <protection/>
    </xf>
    <xf numFmtId="0" fontId="11" fillId="0" borderId="0" xfId="52" applyFont="1" applyFill="1" applyBorder="1">
      <alignment/>
      <protection/>
    </xf>
    <xf numFmtId="49" fontId="11" fillId="0" borderId="10" xfId="52" applyNumberFormat="1" applyFont="1" applyFill="1" applyBorder="1" applyAlignment="1">
      <alignment horizontal="center" wrapText="1"/>
      <protection/>
    </xf>
    <xf numFmtId="0" fontId="53" fillId="0" borderId="0" xfId="52" applyFont="1" applyFill="1" applyBorder="1">
      <alignment/>
      <protection/>
    </xf>
    <xf numFmtId="0" fontId="12" fillId="0" borderId="10" xfId="52" applyFont="1" applyFill="1" applyBorder="1" applyAlignment="1">
      <alignment wrapText="1"/>
      <protection/>
    </xf>
    <xf numFmtId="0" fontId="10" fillId="0" borderId="0" xfId="52" applyFont="1" applyFill="1" applyBorder="1">
      <alignment/>
      <protection/>
    </xf>
    <xf numFmtId="0" fontId="10" fillId="0" borderId="10" xfId="52" applyFont="1" applyFill="1" applyBorder="1">
      <alignment/>
      <protection/>
    </xf>
    <xf numFmtId="0" fontId="11" fillId="0" borderId="10" xfId="52" applyFont="1" applyFill="1" applyBorder="1" applyAlignment="1">
      <alignment horizontal="center"/>
      <protection/>
    </xf>
    <xf numFmtId="172" fontId="2" fillId="0" borderId="11" xfId="52" applyNumberFormat="1" applyFont="1" applyFill="1" applyBorder="1" applyAlignment="1">
      <alignment horizontal="right"/>
      <protection/>
    </xf>
    <xf numFmtId="172" fontId="7" fillId="0" borderId="10" xfId="52" applyNumberFormat="1" applyFont="1" applyFill="1" applyBorder="1" applyAlignment="1">
      <alignment horizontal="right"/>
      <protection/>
    </xf>
    <xf numFmtId="172" fontId="7" fillId="0" borderId="10" xfId="53" applyNumberFormat="1" applyFont="1" applyFill="1" applyBorder="1" applyAlignment="1">
      <alignment horizontal="right"/>
      <protection/>
    </xf>
    <xf numFmtId="172" fontId="9" fillId="0" borderId="0" xfId="52" applyNumberFormat="1" applyFont="1">
      <alignment/>
      <protection/>
    </xf>
    <xf numFmtId="172" fontId="7" fillId="0" borderId="10" xfId="0" applyNumberFormat="1" applyFont="1" applyFill="1" applyBorder="1" applyAlignment="1">
      <alignment horizontal="right" vertical="top" wrapText="1"/>
    </xf>
    <xf numFmtId="172" fontId="2" fillId="0" borderId="10" xfId="0" applyNumberFormat="1" applyFont="1" applyFill="1" applyBorder="1" applyAlignment="1">
      <alignment horizontal="right" vertical="top" wrapText="1"/>
    </xf>
    <xf numFmtId="172" fontId="11" fillId="0" borderId="10" xfId="52" applyNumberFormat="1" applyFont="1" applyFill="1" applyBorder="1">
      <alignment/>
      <protection/>
    </xf>
    <xf numFmtId="0" fontId="10" fillId="0" borderId="0" xfId="52" applyFont="1" applyFill="1" applyBorder="1" applyAlignment="1">
      <alignment wrapText="1"/>
      <protection/>
    </xf>
    <xf numFmtId="0" fontId="1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1" fillId="0" borderId="10" xfId="52" applyFont="1" applyFill="1" applyBorder="1">
      <alignment/>
      <protection/>
    </xf>
    <xf numFmtId="0" fontId="11" fillId="0" borderId="10" xfId="52" applyFont="1" applyFill="1" applyBorder="1" applyAlignment="1">
      <alignment horizontal="center" wrapText="1"/>
      <protection/>
    </xf>
    <xf numFmtId="0" fontId="2" fillId="0" borderId="0" xfId="52" applyFont="1" applyAlignment="1">
      <alignment horizontal="right"/>
      <protection/>
    </xf>
    <xf numFmtId="172" fontId="54" fillId="0" borderId="10" xfId="52" applyNumberFormat="1" applyFont="1" applyFill="1" applyBorder="1" applyAlignment="1">
      <alignment wrapText="1"/>
      <protection/>
    </xf>
    <xf numFmtId="0" fontId="13" fillId="0" borderId="10" xfId="52" applyFont="1" applyFill="1" applyBorder="1" applyAlignment="1">
      <alignment wrapText="1"/>
      <protection/>
    </xf>
    <xf numFmtId="0" fontId="7" fillId="0" borderId="10" xfId="52" applyFont="1" applyFill="1" applyBorder="1" applyAlignment="1">
      <alignment horizontal="center" vertical="center"/>
      <protection/>
    </xf>
    <xf numFmtId="0" fontId="2" fillId="0" borderId="12" xfId="52" applyFont="1" applyBorder="1" applyAlignment="1">
      <alignment wrapText="1"/>
      <protection/>
    </xf>
    <xf numFmtId="0" fontId="2" fillId="0" borderId="0" xfId="52" applyFont="1" applyFill="1">
      <alignment/>
      <protection/>
    </xf>
    <xf numFmtId="0" fontId="3" fillId="0" borderId="0" xfId="52" applyFont="1" applyFill="1">
      <alignment/>
      <protection/>
    </xf>
    <xf numFmtId="172" fontId="55" fillId="0" borderId="10" xfId="52" applyNumberFormat="1" applyFont="1" applyFill="1" applyBorder="1">
      <alignment/>
      <protection/>
    </xf>
    <xf numFmtId="0" fontId="12" fillId="0" borderId="0" xfId="52" applyFont="1" applyFill="1" applyBorder="1">
      <alignment/>
      <protection/>
    </xf>
    <xf numFmtId="0" fontId="13" fillId="0" borderId="10" xfId="0" applyFont="1" applyFill="1" applyBorder="1" applyAlignment="1">
      <alignment wrapText="1"/>
    </xf>
    <xf numFmtId="172" fontId="11" fillId="0" borderId="10" xfId="52" applyNumberFormat="1" applyFont="1" applyFill="1" applyBorder="1">
      <alignment/>
      <protection/>
    </xf>
    <xf numFmtId="0" fontId="12" fillId="0" borderId="10" xfId="0" applyFont="1" applyFill="1" applyBorder="1" applyAlignment="1">
      <alignment wrapText="1"/>
    </xf>
    <xf numFmtId="0" fontId="10" fillId="33" borderId="0" xfId="52" applyFont="1" applyFill="1" applyBorder="1">
      <alignment/>
      <protection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3" fontId="7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wrapText="1"/>
    </xf>
    <xf numFmtId="4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5" fillId="0" borderId="0" xfId="0" applyFont="1" applyAlignment="1">
      <alignment vertical="center"/>
    </xf>
    <xf numFmtId="0" fontId="53" fillId="0" borderId="10" xfId="52" applyFont="1" applyFill="1" applyBorder="1" applyAlignment="1">
      <alignment wrapText="1"/>
      <protection/>
    </xf>
    <xf numFmtId="49" fontId="53" fillId="0" borderId="10" xfId="52" applyNumberFormat="1" applyFont="1" applyFill="1" applyBorder="1" applyAlignment="1">
      <alignment horizontal="center"/>
      <protection/>
    </xf>
    <xf numFmtId="172" fontId="53" fillId="0" borderId="10" xfId="52" applyNumberFormat="1" applyFont="1" applyFill="1" applyBorder="1">
      <alignment/>
      <protection/>
    </xf>
    <xf numFmtId="0" fontId="53" fillId="0" borderId="0" xfId="52" applyFont="1" applyFill="1" applyBorder="1">
      <alignment/>
      <protection/>
    </xf>
    <xf numFmtId="0" fontId="53" fillId="33" borderId="0" xfId="52" applyFont="1" applyFill="1" applyBorder="1">
      <alignment/>
      <protection/>
    </xf>
    <xf numFmtId="0" fontId="56" fillId="0" borderId="10" xfId="52" applyFont="1" applyFill="1" applyBorder="1" applyAlignment="1">
      <alignment wrapText="1"/>
      <protection/>
    </xf>
    <xf numFmtId="0" fontId="14" fillId="0" borderId="0" xfId="0" applyFont="1" applyAlignment="1">
      <alignment/>
    </xf>
    <xf numFmtId="3" fontId="4" fillId="0" borderId="10" xfId="0" applyNumberFormat="1" applyFont="1" applyBorder="1" applyAlignment="1">
      <alignment vertical="top" wrapText="1"/>
    </xf>
    <xf numFmtId="4" fontId="7" fillId="0" borderId="10" xfId="0" applyNumberFormat="1" applyFont="1" applyFill="1" applyBorder="1" applyAlignment="1">
      <alignment horizontal="right" vertical="top" wrapText="1"/>
    </xf>
    <xf numFmtId="4" fontId="57" fillId="0" borderId="10" xfId="0" applyNumberFormat="1" applyFont="1" applyFill="1" applyBorder="1" applyAlignment="1">
      <alignment horizontal="right" vertical="top" wrapText="1"/>
    </xf>
    <xf numFmtId="0" fontId="10" fillId="0" borderId="10" xfId="52" applyFont="1" applyFill="1" applyBorder="1" applyAlignment="1">
      <alignment wrapText="1"/>
      <protection/>
    </xf>
    <xf numFmtId="49" fontId="10" fillId="0" borderId="10" xfId="52" applyNumberFormat="1" applyFont="1" applyFill="1" applyBorder="1" applyAlignment="1">
      <alignment horizontal="center"/>
      <protection/>
    </xf>
    <xf numFmtId="172" fontId="10" fillId="0" borderId="10" xfId="52" applyNumberFormat="1" applyFont="1" applyFill="1" applyBorder="1">
      <alignment/>
      <protection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2" fillId="0" borderId="0" xfId="52" applyFont="1" applyAlignment="1">
      <alignment horizontal="right" wrapText="1"/>
      <protection/>
    </xf>
    <xf numFmtId="0" fontId="7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 wrapText="1"/>
      <protection/>
    </xf>
    <xf numFmtId="0" fontId="10" fillId="0" borderId="13" xfId="52" applyFont="1" applyFill="1" applyBorder="1" applyAlignment="1">
      <alignment horizontal="right" wrapText="1"/>
      <protection/>
    </xf>
    <xf numFmtId="0" fontId="11" fillId="0" borderId="14" xfId="52" applyFont="1" applyFill="1" applyBorder="1" applyAlignment="1">
      <alignment horizontal="center" vertical="center" wrapText="1"/>
      <protection/>
    </xf>
    <xf numFmtId="0" fontId="11" fillId="0" borderId="15" xfId="52" applyFont="1" applyFill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0" fontId="10" fillId="0" borderId="14" xfId="52" applyFont="1" applyFill="1" applyBorder="1" applyAlignment="1">
      <alignment horizontal="center" vertical="center" wrapText="1"/>
      <protection/>
    </xf>
    <xf numFmtId="0" fontId="10" fillId="0" borderId="15" xfId="52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horizontal="right"/>
      <protection/>
    </xf>
    <xf numFmtId="0" fontId="7" fillId="0" borderId="0" xfId="52" applyFont="1" applyAlignment="1">
      <alignment horizontal="center" vertical="center" wrapText="1"/>
      <protection/>
    </xf>
    <xf numFmtId="0" fontId="2" fillId="0" borderId="0" xfId="53" applyFont="1" applyAlignment="1">
      <alignment horizontal="right"/>
      <protection/>
    </xf>
    <xf numFmtId="0" fontId="7" fillId="0" borderId="0" xfId="53" applyFont="1" applyAlignment="1">
      <alignment horizontal="center"/>
      <protection/>
    </xf>
    <xf numFmtId="0" fontId="7" fillId="0" borderId="0" xfId="53" applyFont="1" applyAlignment="1">
      <alignment horizontal="center" vertical="center" wrapText="1"/>
      <protection/>
    </xf>
    <xf numFmtId="0" fontId="10" fillId="0" borderId="13" xfId="53" applyFont="1" applyBorder="1" applyAlignment="1">
      <alignment horizontal="right"/>
      <protection/>
    </xf>
    <xf numFmtId="0" fontId="7" fillId="0" borderId="14" xfId="53" applyFont="1" applyFill="1" applyBorder="1" applyAlignment="1">
      <alignment horizontal="center" vertical="center"/>
      <protection/>
    </xf>
    <xf numFmtId="0" fontId="7" fillId="0" borderId="15" xfId="53" applyFont="1" applyFill="1" applyBorder="1" applyAlignment="1">
      <alignment horizontal="center" vertical="center"/>
      <protection/>
    </xf>
    <xf numFmtId="2" fontId="7" fillId="0" borderId="16" xfId="53" applyNumberFormat="1" applyFont="1" applyFill="1" applyBorder="1" applyAlignment="1">
      <alignment horizontal="center"/>
      <protection/>
    </xf>
    <xf numFmtId="2" fontId="7" fillId="0" borderId="11" xfId="53" applyNumberFormat="1" applyFont="1" applyFill="1" applyBorder="1" applyAlignment="1">
      <alignment horizontal="center"/>
      <protection/>
    </xf>
    <xf numFmtId="0" fontId="2" fillId="0" borderId="0" xfId="53" applyFont="1" applyAlignment="1">
      <alignment horizontal="right" wrapText="1"/>
      <protection/>
    </xf>
    <xf numFmtId="0" fontId="7" fillId="0" borderId="0" xfId="53" applyFont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="70" zoomScaleNormal="70" zoomScalePageLayoutView="0" workbookViewId="0" topLeftCell="A1">
      <selection activeCell="I31" sqref="I31"/>
    </sheetView>
  </sheetViews>
  <sheetFormatPr defaultColWidth="9.140625" defaultRowHeight="15"/>
  <cols>
    <col min="1" max="1" width="28.28125" style="2" customWidth="1"/>
    <col min="2" max="2" width="55.00390625" style="2" customWidth="1"/>
    <col min="3" max="3" width="14.140625" style="8" customWidth="1"/>
    <col min="4" max="16384" width="9.140625" style="2" customWidth="1"/>
  </cols>
  <sheetData>
    <row r="1" spans="1:3" s="1" customFormat="1" ht="18">
      <c r="A1" s="104" t="s">
        <v>169</v>
      </c>
      <c r="B1" s="104"/>
      <c r="C1" s="104"/>
    </row>
    <row r="2" spans="1:3" s="1" customFormat="1" ht="18">
      <c r="A2" s="104" t="s">
        <v>218</v>
      </c>
      <c r="B2" s="104"/>
      <c r="C2" s="104"/>
    </row>
    <row r="3" spans="1:3" s="1" customFormat="1" ht="18">
      <c r="A3" s="104" t="s">
        <v>2</v>
      </c>
      <c r="B3" s="104"/>
      <c r="C3" s="104"/>
    </row>
    <row r="4" spans="1:3" s="1" customFormat="1" ht="18">
      <c r="A4" s="104" t="s">
        <v>270</v>
      </c>
      <c r="B4" s="104"/>
      <c r="C4" s="104"/>
    </row>
    <row r="5" spans="1:3" s="1" customFormat="1" ht="18">
      <c r="A5" s="104" t="s">
        <v>219</v>
      </c>
      <c r="B5" s="104"/>
      <c r="C5" s="104"/>
    </row>
    <row r="6" spans="1:3" s="1" customFormat="1" ht="18">
      <c r="A6" s="104" t="s">
        <v>2</v>
      </c>
      <c r="B6" s="104"/>
      <c r="C6" s="104"/>
    </row>
    <row r="7" spans="1:3" s="1" customFormat="1" ht="18">
      <c r="A7" s="104" t="s">
        <v>207</v>
      </c>
      <c r="B7" s="104"/>
      <c r="C7" s="104"/>
    </row>
    <row r="8" spans="1:3" ht="96.75" customHeight="1">
      <c r="A8" s="105" t="s">
        <v>220</v>
      </c>
      <c r="B8" s="105"/>
      <c r="C8" s="105"/>
    </row>
    <row r="9" spans="1:3" ht="18">
      <c r="A9" s="3"/>
      <c r="B9" s="3"/>
      <c r="C9" s="4" t="s">
        <v>7</v>
      </c>
    </row>
    <row r="10" spans="1:3" ht="126">
      <c r="A10" s="74" t="s">
        <v>6</v>
      </c>
      <c r="B10" s="74" t="s">
        <v>8</v>
      </c>
      <c r="C10" s="75" t="s">
        <v>45</v>
      </c>
    </row>
    <row r="11" spans="1:3" ht="18">
      <c r="A11" s="76">
        <v>1</v>
      </c>
      <c r="B11" s="76">
        <v>2</v>
      </c>
      <c r="C11" s="77">
        <v>3</v>
      </c>
    </row>
    <row r="12" spans="1:3" ht="18">
      <c r="A12" s="78"/>
      <c r="B12" s="79" t="s">
        <v>9</v>
      </c>
      <c r="C12" s="53">
        <f>C13+C53</f>
        <v>43343.09999999999</v>
      </c>
    </row>
    <row r="13" spans="1:3" ht="17.25" customHeight="1">
      <c r="A13" s="80" t="s">
        <v>10</v>
      </c>
      <c r="B13" s="79" t="s">
        <v>11</v>
      </c>
      <c r="C13" s="53">
        <f>C14+C19+C24+C27+C32+C34+C43+C45+C49</f>
        <v>42181.99999999999</v>
      </c>
    </row>
    <row r="14" spans="1:3" ht="18.75" customHeight="1">
      <c r="A14" s="80" t="s">
        <v>12</v>
      </c>
      <c r="B14" s="79" t="s">
        <v>193</v>
      </c>
      <c r="C14" s="53">
        <f>C15</f>
        <v>20074.6</v>
      </c>
    </row>
    <row r="15" spans="1:3" ht="18">
      <c r="A15" s="81" t="s">
        <v>194</v>
      </c>
      <c r="B15" s="82" t="s">
        <v>13</v>
      </c>
      <c r="C15" s="54">
        <f>C16+C17+C18</f>
        <v>20074.6</v>
      </c>
    </row>
    <row r="16" spans="1:3" ht="108">
      <c r="A16" s="81" t="s">
        <v>14</v>
      </c>
      <c r="B16" s="82" t="s">
        <v>15</v>
      </c>
      <c r="C16" s="54">
        <v>19874.6</v>
      </c>
    </row>
    <row r="17" spans="1:3" ht="171" customHeight="1">
      <c r="A17" s="81" t="s">
        <v>16</v>
      </c>
      <c r="B17" s="82" t="s">
        <v>172</v>
      </c>
      <c r="C17" s="54">
        <v>150</v>
      </c>
    </row>
    <row r="18" spans="1:3" ht="72">
      <c r="A18" s="81" t="s">
        <v>17</v>
      </c>
      <c r="B18" s="82" t="s">
        <v>173</v>
      </c>
      <c r="C18" s="54">
        <v>50</v>
      </c>
    </row>
    <row r="19" spans="1:3" ht="57.75" customHeight="1">
      <c r="A19" s="80" t="s">
        <v>18</v>
      </c>
      <c r="B19" s="79" t="s">
        <v>19</v>
      </c>
      <c r="C19" s="53">
        <f>SUM(C21:C23)</f>
        <v>2275.8</v>
      </c>
    </row>
    <row r="20" spans="1:3" ht="54">
      <c r="A20" s="81" t="s">
        <v>195</v>
      </c>
      <c r="B20" s="82" t="s">
        <v>20</v>
      </c>
      <c r="C20" s="54">
        <f>SUM(C21:C23)</f>
        <v>2275.8</v>
      </c>
    </row>
    <row r="21" spans="1:3" ht="183" customHeight="1">
      <c r="A21" s="81" t="s">
        <v>202</v>
      </c>
      <c r="B21" s="82" t="s">
        <v>174</v>
      </c>
      <c r="C21" s="54">
        <v>1045</v>
      </c>
    </row>
    <row r="22" spans="1:3" ht="225" customHeight="1">
      <c r="A22" s="81" t="s">
        <v>203</v>
      </c>
      <c r="B22" s="82" t="s">
        <v>175</v>
      </c>
      <c r="C22" s="54">
        <v>6</v>
      </c>
    </row>
    <row r="23" spans="1:3" ht="183.75" customHeight="1">
      <c r="A23" s="81" t="s">
        <v>204</v>
      </c>
      <c r="B23" s="82" t="s">
        <v>176</v>
      </c>
      <c r="C23" s="54">
        <v>1224.8</v>
      </c>
    </row>
    <row r="24" spans="1:3" ht="22.5" customHeight="1">
      <c r="A24" s="80" t="s">
        <v>21</v>
      </c>
      <c r="B24" s="79" t="s">
        <v>22</v>
      </c>
      <c r="C24" s="53">
        <f>C25</f>
        <v>11.5</v>
      </c>
    </row>
    <row r="25" spans="1:3" ht="18">
      <c r="A25" s="81" t="s">
        <v>196</v>
      </c>
      <c r="B25" s="82" t="s">
        <v>23</v>
      </c>
      <c r="C25" s="54">
        <f>C26</f>
        <v>11.5</v>
      </c>
    </row>
    <row r="26" spans="1:3" ht="18">
      <c r="A26" s="81" t="s">
        <v>24</v>
      </c>
      <c r="B26" s="82" t="s">
        <v>23</v>
      </c>
      <c r="C26" s="54">
        <v>11.5</v>
      </c>
    </row>
    <row r="27" spans="1:3" ht="20.25" customHeight="1">
      <c r="A27" s="80" t="s">
        <v>25</v>
      </c>
      <c r="B27" s="79" t="s">
        <v>26</v>
      </c>
      <c r="C27" s="53">
        <f>C28+C29</f>
        <v>12026</v>
      </c>
    </row>
    <row r="28" spans="1:3" ht="72">
      <c r="A28" s="81" t="s">
        <v>27</v>
      </c>
      <c r="B28" s="82" t="s">
        <v>180</v>
      </c>
      <c r="C28" s="54">
        <v>4202</v>
      </c>
    </row>
    <row r="29" spans="1:3" ht="18">
      <c r="A29" s="81" t="s">
        <v>28</v>
      </c>
      <c r="B29" s="82" t="s">
        <v>29</v>
      </c>
      <c r="C29" s="54">
        <f>C31+C30</f>
        <v>7824</v>
      </c>
    </row>
    <row r="30" spans="1:3" ht="54" customHeight="1">
      <c r="A30" s="81" t="s">
        <v>157</v>
      </c>
      <c r="B30" s="82" t="s">
        <v>177</v>
      </c>
      <c r="C30" s="54">
        <v>5093</v>
      </c>
    </row>
    <row r="31" spans="1:3" ht="72">
      <c r="A31" s="81" t="s">
        <v>178</v>
      </c>
      <c r="B31" s="82" t="s">
        <v>179</v>
      </c>
      <c r="C31" s="54">
        <v>2731</v>
      </c>
    </row>
    <row r="32" spans="1:3" s="97" customFormat="1" ht="18">
      <c r="A32" s="80" t="s">
        <v>247</v>
      </c>
      <c r="B32" s="79" t="s">
        <v>248</v>
      </c>
      <c r="C32" s="53">
        <f>C33</f>
        <v>3</v>
      </c>
    </row>
    <row r="33" spans="1:3" ht="126">
      <c r="A33" s="81" t="s">
        <v>245</v>
      </c>
      <c r="B33" s="82" t="s">
        <v>246</v>
      </c>
      <c r="C33" s="54">
        <v>3</v>
      </c>
    </row>
    <row r="34" spans="1:3" ht="75" customHeight="1">
      <c r="A34" s="80" t="s">
        <v>30</v>
      </c>
      <c r="B34" s="79" t="s">
        <v>0</v>
      </c>
      <c r="C34" s="53">
        <f>C35+C38+C40</f>
        <v>4809.1</v>
      </c>
    </row>
    <row r="35" spans="1:3" ht="128.25" customHeight="1">
      <c r="A35" s="81" t="s">
        <v>31</v>
      </c>
      <c r="B35" s="82" t="s">
        <v>32</v>
      </c>
      <c r="C35" s="54">
        <f>C36+C37</f>
        <v>4110</v>
      </c>
    </row>
    <row r="36" spans="1:3" ht="126">
      <c r="A36" s="81" t="s">
        <v>33</v>
      </c>
      <c r="B36" s="82" t="s">
        <v>181</v>
      </c>
      <c r="C36" s="54">
        <v>3560</v>
      </c>
    </row>
    <row r="37" spans="1:3" ht="54">
      <c r="A37" s="81" t="s">
        <v>48</v>
      </c>
      <c r="B37" s="82" t="s">
        <v>49</v>
      </c>
      <c r="C37" s="54">
        <v>550</v>
      </c>
    </row>
    <row r="38" spans="1:3" ht="36">
      <c r="A38" s="81" t="s">
        <v>34</v>
      </c>
      <c r="B38" s="82" t="s">
        <v>35</v>
      </c>
      <c r="C38" s="54">
        <f>C39</f>
        <v>0</v>
      </c>
    </row>
    <row r="39" spans="1:3" ht="90">
      <c r="A39" s="81" t="s">
        <v>36</v>
      </c>
      <c r="B39" s="82" t="s">
        <v>182</v>
      </c>
      <c r="C39" s="54"/>
    </row>
    <row r="40" spans="1:3" ht="126">
      <c r="A40" s="81" t="s">
        <v>37</v>
      </c>
      <c r="B40" s="82" t="s">
        <v>38</v>
      </c>
      <c r="C40" s="54">
        <f>C41+C42</f>
        <v>699.1</v>
      </c>
    </row>
    <row r="41" spans="1:3" ht="54">
      <c r="A41" s="83" t="s">
        <v>3</v>
      </c>
      <c r="B41" s="82" t="s">
        <v>183</v>
      </c>
      <c r="C41" s="54">
        <v>0</v>
      </c>
    </row>
    <row r="42" spans="1:4" ht="126">
      <c r="A42" s="81" t="s">
        <v>5</v>
      </c>
      <c r="B42" s="82" t="s">
        <v>184</v>
      </c>
      <c r="C42" s="54">
        <v>699.1</v>
      </c>
      <c r="D42" s="90"/>
    </row>
    <row r="43" spans="1:3" ht="39" customHeight="1">
      <c r="A43" s="80" t="s">
        <v>39</v>
      </c>
      <c r="B43" s="79" t="s">
        <v>197</v>
      </c>
      <c r="C43" s="53">
        <f>C44</f>
        <v>0</v>
      </c>
    </row>
    <row r="44" spans="1:3" ht="54">
      <c r="A44" s="81" t="s">
        <v>4</v>
      </c>
      <c r="B44" s="82" t="s">
        <v>185</v>
      </c>
      <c r="C44" s="54"/>
    </row>
    <row r="45" spans="1:3" ht="38.25" customHeight="1">
      <c r="A45" s="80" t="s">
        <v>40</v>
      </c>
      <c r="B45" s="79" t="s">
        <v>1</v>
      </c>
      <c r="C45" s="53">
        <f>C46+C47+C48</f>
        <v>2920</v>
      </c>
    </row>
    <row r="46" spans="1:3" ht="144">
      <c r="A46" s="81" t="s">
        <v>205</v>
      </c>
      <c r="B46" s="82" t="s">
        <v>186</v>
      </c>
      <c r="C46" s="54">
        <v>265</v>
      </c>
    </row>
    <row r="47" spans="1:3" ht="72">
      <c r="A47" s="81" t="s">
        <v>206</v>
      </c>
      <c r="B47" s="82" t="s">
        <v>187</v>
      </c>
      <c r="C47" s="54">
        <v>2630</v>
      </c>
    </row>
    <row r="48" spans="1:3" ht="129" customHeight="1">
      <c r="A48" s="81" t="s">
        <v>137</v>
      </c>
      <c r="B48" s="82" t="s">
        <v>188</v>
      </c>
      <c r="C48" s="54">
        <v>25</v>
      </c>
    </row>
    <row r="49" spans="1:3" ht="34.5">
      <c r="A49" s="80" t="s">
        <v>41</v>
      </c>
      <c r="B49" s="79" t="s">
        <v>42</v>
      </c>
      <c r="C49" s="53">
        <f>SUM(C50:C52)</f>
        <v>62</v>
      </c>
    </row>
    <row r="50" spans="1:3" ht="108">
      <c r="A50" s="81" t="s">
        <v>189</v>
      </c>
      <c r="B50" s="82" t="s">
        <v>190</v>
      </c>
      <c r="C50" s="54">
        <v>22</v>
      </c>
    </row>
    <row r="51" spans="1:3" ht="72">
      <c r="A51" s="81" t="s">
        <v>191</v>
      </c>
      <c r="B51" s="82" t="s">
        <v>192</v>
      </c>
      <c r="C51" s="54">
        <v>30</v>
      </c>
    </row>
    <row r="52" spans="1:3" ht="108">
      <c r="A52" s="81" t="s">
        <v>208</v>
      </c>
      <c r="B52" s="82" t="s">
        <v>209</v>
      </c>
      <c r="C52" s="54">
        <v>10</v>
      </c>
    </row>
    <row r="53" spans="1:3" s="97" customFormat="1" ht="18">
      <c r="A53" s="98" t="s">
        <v>260</v>
      </c>
      <c r="B53" s="5" t="s">
        <v>43</v>
      </c>
      <c r="C53" s="99">
        <f>C54</f>
        <v>1161.1</v>
      </c>
    </row>
    <row r="54" spans="1:3" s="97" customFormat="1" ht="69">
      <c r="A54" s="98" t="s">
        <v>264</v>
      </c>
      <c r="B54" s="5" t="s">
        <v>263</v>
      </c>
      <c r="C54" s="99">
        <f>C55</f>
        <v>1161.1</v>
      </c>
    </row>
    <row r="55" spans="1:3" ht="90">
      <c r="A55" s="6" t="s">
        <v>262</v>
      </c>
      <c r="B55" s="7" t="s">
        <v>261</v>
      </c>
      <c r="C55" s="100">
        <v>1161.1</v>
      </c>
    </row>
  </sheetData>
  <sheetProtection/>
  <mergeCells count="8">
    <mergeCell ref="A7:C7"/>
    <mergeCell ref="A8:C8"/>
    <mergeCell ref="A1:C1"/>
    <mergeCell ref="A2:C2"/>
    <mergeCell ref="A3:C3"/>
    <mergeCell ref="A4:C4"/>
    <mergeCell ref="A5:C5"/>
    <mergeCell ref="A6:C6"/>
  </mergeCells>
  <printOptions/>
  <pageMargins left="0.9055118110236221" right="0.3937007874015748" top="0.3937007874015748" bottom="0.3937007874015748" header="0.31496062992125984" footer="0.31496062992125984"/>
  <pageSetup fitToHeight="4" fitToWidth="1"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55.140625" style="16" customWidth="1"/>
    <col min="2" max="2" width="15.00390625" style="16" customWidth="1"/>
    <col min="3" max="3" width="15.421875" style="16" customWidth="1"/>
    <col min="4" max="16384" width="9.140625" style="16" customWidth="1"/>
  </cols>
  <sheetData>
    <row r="1" spans="1:3" s="15" customFormat="1" ht="18">
      <c r="A1" s="130" t="s">
        <v>239</v>
      </c>
      <c r="B1" s="122"/>
      <c r="C1" s="122"/>
    </row>
    <row r="2" spans="1:3" s="15" customFormat="1" ht="18">
      <c r="A2" s="122" t="s">
        <v>240</v>
      </c>
      <c r="B2" s="122"/>
      <c r="C2" s="122"/>
    </row>
    <row r="3" spans="1:3" s="15" customFormat="1" ht="18">
      <c r="A3" s="122" t="s">
        <v>2</v>
      </c>
      <c r="B3" s="122"/>
      <c r="C3" s="122"/>
    </row>
    <row r="4" spans="1:3" s="15" customFormat="1" ht="18">
      <c r="A4" s="122" t="str">
        <f>'Прил.11 МБТ '!A4:B4</f>
        <v>от "25" декабря 2020 года № 159</v>
      </c>
      <c r="B4" s="122"/>
      <c r="C4" s="122"/>
    </row>
    <row r="5" spans="1:3" s="15" customFormat="1" ht="18">
      <c r="A5" s="122" t="s">
        <v>237</v>
      </c>
      <c r="B5" s="122"/>
      <c r="C5" s="122"/>
    </row>
    <row r="6" spans="1:3" s="15" customFormat="1" ht="18">
      <c r="A6" s="122" t="s">
        <v>2</v>
      </c>
      <c r="B6" s="122"/>
      <c r="C6" s="122"/>
    </row>
    <row r="7" spans="1:3" s="15" customFormat="1" ht="18">
      <c r="A7" s="122" t="str">
        <f>'Прил.11 МБТ '!A7:B7</f>
        <v>на 2021 год и плановый период 2022 и 2023 годов»</v>
      </c>
      <c r="B7" s="122"/>
      <c r="C7" s="122"/>
    </row>
    <row r="8" spans="1:3" ht="17.25">
      <c r="A8" s="123"/>
      <c r="B8" s="123"/>
      <c r="C8" s="123"/>
    </row>
    <row r="9" spans="1:3" ht="109.5" customHeight="1">
      <c r="A9" s="124" t="s">
        <v>241</v>
      </c>
      <c r="B9" s="124"/>
      <c r="C9" s="124"/>
    </row>
    <row r="10" spans="1:3" ht="17.25" customHeight="1" hidden="1">
      <c r="A10" s="17"/>
      <c r="B10" s="17"/>
      <c r="C10" s="17"/>
    </row>
    <row r="11" spans="1:3" ht="15">
      <c r="A11" s="18"/>
      <c r="B11" s="125"/>
      <c r="C11" s="125"/>
    </row>
    <row r="12" spans="1:3" ht="17.25">
      <c r="A12" s="126" t="s">
        <v>155</v>
      </c>
      <c r="B12" s="128" t="s">
        <v>50</v>
      </c>
      <c r="C12" s="129"/>
    </row>
    <row r="13" spans="1:3" ht="17.25">
      <c r="A13" s="127"/>
      <c r="B13" s="19" t="s">
        <v>158</v>
      </c>
      <c r="C13" s="20" t="s">
        <v>217</v>
      </c>
    </row>
    <row r="14" spans="1:3" ht="36">
      <c r="A14" s="65" t="s">
        <v>156</v>
      </c>
      <c r="B14" s="49">
        <v>50.7</v>
      </c>
      <c r="C14" s="49">
        <v>50.7</v>
      </c>
    </row>
    <row r="15" spans="1:3" ht="17.25">
      <c r="A15" s="21" t="s">
        <v>51</v>
      </c>
      <c r="B15" s="51">
        <f>SUM(B12:B14)</f>
        <v>50.7</v>
      </c>
      <c r="C15" s="51">
        <f>SUM(C12:C14)</f>
        <v>50.7</v>
      </c>
    </row>
  </sheetData>
  <sheetProtection/>
  <mergeCells count="12">
    <mergeCell ref="A6:C6"/>
    <mergeCell ref="A1:C1"/>
    <mergeCell ref="A2:C2"/>
    <mergeCell ref="A3:C3"/>
    <mergeCell ref="A4:C4"/>
    <mergeCell ref="A5:C5"/>
    <mergeCell ref="A7:C7"/>
    <mergeCell ref="A8:C8"/>
    <mergeCell ref="A9:C9"/>
    <mergeCell ref="B11:C11"/>
    <mergeCell ref="A12:A13"/>
    <mergeCell ref="B12:C12"/>
  </mergeCells>
  <printOptions/>
  <pageMargins left="0.9448818897637796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62.140625" style="10" customWidth="1"/>
    <col min="2" max="2" width="22.421875" style="10" customWidth="1"/>
    <col min="3" max="16384" width="9.140625" style="10" customWidth="1"/>
  </cols>
  <sheetData>
    <row r="1" spans="1:2" ht="18">
      <c r="A1" s="120" t="s">
        <v>171</v>
      </c>
      <c r="B1" s="120"/>
    </row>
    <row r="2" spans="1:2" ht="18">
      <c r="A2" s="120" t="s">
        <v>236</v>
      </c>
      <c r="B2" s="120"/>
    </row>
    <row r="3" spans="1:2" ht="18">
      <c r="A3" s="120" t="s">
        <v>2</v>
      </c>
      <c r="B3" s="120"/>
    </row>
    <row r="4" spans="1:2" ht="18">
      <c r="A4" s="120" t="str">
        <f>'Прил.12 МБТ'!A4:C4</f>
        <v>от "25" декабря 2020 года № 159</v>
      </c>
      <c r="B4" s="120"/>
    </row>
    <row r="5" spans="1:2" ht="18">
      <c r="A5" s="120" t="s">
        <v>237</v>
      </c>
      <c r="B5" s="120"/>
    </row>
    <row r="6" spans="1:2" ht="18">
      <c r="A6" s="120" t="s">
        <v>2</v>
      </c>
      <c r="B6" s="120"/>
    </row>
    <row r="7" spans="1:2" ht="18">
      <c r="A7" s="120" t="str">
        <f>'Прил.12 МБТ'!A7:C7</f>
        <v>на 2021 год и плановый период 2022 и 2023 годов»</v>
      </c>
      <c r="B7" s="120"/>
    </row>
    <row r="8" spans="1:2" ht="123.75" customHeight="1">
      <c r="A8" s="121" t="s">
        <v>242</v>
      </c>
      <c r="B8" s="121"/>
    </row>
    <row r="9" spans="1:2" ht="18">
      <c r="A9" s="11"/>
      <c r="B9" s="12"/>
    </row>
    <row r="10" spans="1:2" ht="34.5">
      <c r="A10" s="64" t="s">
        <v>155</v>
      </c>
      <c r="B10" s="14" t="s">
        <v>50</v>
      </c>
    </row>
    <row r="11" spans="1:2" ht="36">
      <c r="A11" s="65" t="s">
        <v>156</v>
      </c>
      <c r="B11" s="49">
        <v>13791.3</v>
      </c>
    </row>
    <row r="12" spans="1:2" ht="17.25">
      <c r="A12" s="13" t="s">
        <v>154</v>
      </c>
      <c r="B12" s="50">
        <f>SUM(B10:B11)</f>
        <v>13791.3</v>
      </c>
    </row>
  </sheetData>
  <sheetProtection/>
  <mergeCells count="8">
    <mergeCell ref="A7:B7"/>
    <mergeCell ref="A8:B8"/>
    <mergeCell ref="A1:B1"/>
    <mergeCell ref="A2:B2"/>
    <mergeCell ref="A3:B3"/>
    <mergeCell ref="A4:B4"/>
    <mergeCell ref="A5:B5"/>
    <mergeCell ref="A6:B6"/>
  </mergeCells>
  <printOptions/>
  <pageMargins left="0.9448818897637796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4" sqref="B14:C14"/>
    </sheetView>
  </sheetViews>
  <sheetFormatPr defaultColWidth="9.140625" defaultRowHeight="15"/>
  <cols>
    <col min="1" max="1" width="55.140625" style="16" customWidth="1"/>
    <col min="2" max="2" width="15.00390625" style="16" customWidth="1"/>
    <col min="3" max="3" width="15.421875" style="16" customWidth="1"/>
    <col min="4" max="16384" width="9.140625" style="16" customWidth="1"/>
  </cols>
  <sheetData>
    <row r="1" spans="1:3" s="15" customFormat="1" ht="18">
      <c r="A1" s="130" t="s">
        <v>243</v>
      </c>
      <c r="B1" s="122"/>
      <c r="C1" s="122"/>
    </row>
    <row r="2" spans="1:3" s="15" customFormat="1" ht="18">
      <c r="A2" s="122" t="s">
        <v>240</v>
      </c>
      <c r="B2" s="122"/>
      <c r="C2" s="122"/>
    </row>
    <row r="3" spans="1:3" s="15" customFormat="1" ht="18">
      <c r="A3" s="122" t="s">
        <v>2</v>
      </c>
      <c r="B3" s="122"/>
      <c r="C3" s="122"/>
    </row>
    <row r="4" spans="1:3" s="15" customFormat="1" ht="18">
      <c r="A4" s="122" t="str">
        <f>'Прил.13 МБТ'!A4:B4</f>
        <v>от "25" декабря 2020 года № 159</v>
      </c>
      <c r="B4" s="122"/>
      <c r="C4" s="122"/>
    </row>
    <row r="5" spans="1:3" s="15" customFormat="1" ht="18">
      <c r="A5" s="122" t="s">
        <v>237</v>
      </c>
      <c r="B5" s="122"/>
      <c r="C5" s="122"/>
    </row>
    <row r="6" spans="1:3" s="15" customFormat="1" ht="18">
      <c r="A6" s="122" t="s">
        <v>2</v>
      </c>
      <c r="B6" s="122"/>
      <c r="C6" s="122"/>
    </row>
    <row r="7" spans="1:3" s="15" customFormat="1" ht="18">
      <c r="A7" s="122" t="str">
        <f>'Прил.13 МБТ'!A7:B7</f>
        <v>на 2021 год и плановый период 2022 и 2023 годов»</v>
      </c>
      <c r="B7" s="122"/>
      <c r="C7" s="122"/>
    </row>
    <row r="8" spans="1:3" ht="17.25">
      <c r="A8" s="123"/>
      <c r="B8" s="123"/>
      <c r="C8" s="123"/>
    </row>
    <row r="9" spans="1:3" ht="109.5" customHeight="1">
      <c r="A9" s="131" t="s">
        <v>244</v>
      </c>
      <c r="B9" s="131"/>
      <c r="C9" s="131"/>
    </row>
    <row r="10" spans="1:3" ht="17.25" customHeight="1">
      <c r="A10" s="17"/>
      <c r="B10" s="17"/>
      <c r="C10" s="17"/>
    </row>
    <row r="11" spans="1:3" ht="15">
      <c r="A11" s="18"/>
      <c r="B11" s="125"/>
      <c r="C11" s="125"/>
    </row>
    <row r="12" spans="1:3" ht="17.25">
      <c r="A12" s="126" t="s">
        <v>155</v>
      </c>
      <c r="B12" s="128" t="s">
        <v>50</v>
      </c>
      <c r="C12" s="129"/>
    </row>
    <row r="13" spans="1:3" ht="17.25">
      <c r="A13" s="127"/>
      <c r="B13" s="19" t="s">
        <v>158</v>
      </c>
      <c r="C13" s="20" t="s">
        <v>217</v>
      </c>
    </row>
    <row r="14" spans="1:3" ht="36">
      <c r="A14" s="65" t="s">
        <v>156</v>
      </c>
      <c r="B14" s="49">
        <v>13791.3</v>
      </c>
      <c r="C14" s="49">
        <v>13791.3</v>
      </c>
    </row>
    <row r="15" spans="1:3" ht="17.25">
      <c r="A15" s="21" t="s">
        <v>154</v>
      </c>
      <c r="B15" s="50">
        <f>SUM(B13:B14)</f>
        <v>13791.3</v>
      </c>
      <c r="C15" s="50">
        <f>SUM(C13:C14)</f>
        <v>13791.3</v>
      </c>
    </row>
  </sheetData>
  <sheetProtection/>
  <mergeCells count="12">
    <mergeCell ref="A6:C6"/>
    <mergeCell ref="A1:C1"/>
    <mergeCell ref="A2:C2"/>
    <mergeCell ref="A3:C3"/>
    <mergeCell ref="A4:C4"/>
    <mergeCell ref="A5:C5"/>
    <mergeCell ref="A7:C7"/>
    <mergeCell ref="A8:C8"/>
    <mergeCell ref="A9:C9"/>
    <mergeCell ref="B11:C11"/>
    <mergeCell ref="A12:A13"/>
    <mergeCell ref="B12:C12"/>
  </mergeCells>
  <printOptions/>
  <pageMargins left="0.9448818897637796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7"/>
  <sheetViews>
    <sheetView zoomScale="75" zoomScaleNormal="75" zoomScalePageLayoutView="0" workbookViewId="0" topLeftCell="A1">
      <selection activeCell="D58" sqref="D58"/>
    </sheetView>
  </sheetViews>
  <sheetFormatPr defaultColWidth="9.140625" defaultRowHeight="15"/>
  <cols>
    <col min="1" max="1" width="28.28125" style="88" customWidth="1"/>
    <col min="2" max="2" width="57.8515625" style="88" customWidth="1"/>
    <col min="3" max="3" width="14.28125" style="88" customWidth="1"/>
    <col min="4" max="4" width="14.140625" style="89" customWidth="1"/>
    <col min="5" max="5" width="9.8515625" style="9" bestFit="1" customWidth="1"/>
    <col min="6" max="16384" width="9.140625" style="9" customWidth="1"/>
  </cols>
  <sheetData>
    <row r="2" spans="1:4" s="84" customFormat="1" ht="18">
      <c r="A2" s="109" t="s">
        <v>44</v>
      </c>
      <c r="B2" s="109"/>
      <c r="C2" s="109"/>
      <c r="D2" s="109"/>
    </row>
    <row r="3" spans="1:4" s="84" customFormat="1" ht="18">
      <c r="A3" s="109" t="s">
        <v>218</v>
      </c>
      <c r="B3" s="109"/>
      <c r="C3" s="109"/>
      <c r="D3" s="109"/>
    </row>
    <row r="4" spans="1:4" s="84" customFormat="1" ht="18">
      <c r="A4" s="109" t="s">
        <v>2</v>
      </c>
      <c r="B4" s="109"/>
      <c r="C4" s="109"/>
      <c r="D4" s="109"/>
    </row>
    <row r="5" spans="1:4" s="84" customFormat="1" ht="18">
      <c r="A5" s="109" t="str">
        <f>'Прил. 3 доходы'!A4:C4</f>
        <v>от "25" декабря 2020 года № 159</v>
      </c>
      <c r="B5" s="109"/>
      <c r="C5" s="109"/>
      <c r="D5" s="109"/>
    </row>
    <row r="6" spans="1:4" s="84" customFormat="1" ht="18">
      <c r="A6" s="109" t="s">
        <v>219</v>
      </c>
      <c r="B6" s="109"/>
      <c r="C6" s="109"/>
      <c r="D6" s="109"/>
    </row>
    <row r="7" spans="1:4" s="84" customFormat="1" ht="18">
      <c r="A7" s="109" t="s">
        <v>2</v>
      </c>
      <c r="B7" s="109"/>
      <c r="C7" s="109"/>
      <c r="D7" s="109"/>
    </row>
    <row r="8" spans="1:4" s="84" customFormat="1" ht="18">
      <c r="A8" s="109" t="str">
        <f>'Прил. 3 доходы'!A7:C7</f>
        <v>на 2021 год и плановый период 2022 и 2023 годов»</v>
      </c>
      <c r="B8" s="109"/>
      <c r="C8" s="109"/>
      <c r="D8" s="109"/>
    </row>
    <row r="9" spans="1:4" ht="69.75" customHeight="1">
      <c r="A9" s="106" t="s">
        <v>221</v>
      </c>
      <c r="B9" s="106"/>
      <c r="C9" s="106"/>
      <c r="D9" s="106"/>
    </row>
    <row r="10" spans="1:4" ht="18">
      <c r="A10" s="85"/>
      <c r="B10" s="85"/>
      <c r="C10" s="85"/>
      <c r="D10" s="86"/>
    </row>
    <row r="11" spans="1:4" ht="39.75" customHeight="1">
      <c r="A11" s="107" t="s">
        <v>6</v>
      </c>
      <c r="B11" s="107" t="s">
        <v>46</v>
      </c>
      <c r="C11" s="108" t="s">
        <v>45</v>
      </c>
      <c r="D11" s="108"/>
    </row>
    <row r="12" spans="1:4" ht="79.5" customHeight="1">
      <c r="A12" s="107"/>
      <c r="B12" s="107"/>
      <c r="C12" s="87" t="s">
        <v>158</v>
      </c>
      <c r="D12" s="75" t="s">
        <v>210</v>
      </c>
    </row>
    <row r="13" spans="1:4" ht="18">
      <c r="A13" s="76">
        <v>1</v>
      </c>
      <c r="B13" s="76">
        <v>2</v>
      </c>
      <c r="C13" s="77">
        <v>3</v>
      </c>
      <c r="D13" s="77">
        <v>4</v>
      </c>
    </row>
    <row r="14" spans="1:4" s="2" customFormat="1" ht="18">
      <c r="A14" s="78"/>
      <c r="B14" s="79" t="s">
        <v>9</v>
      </c>
      <c r="C14" s="53">
        <f>C15+C55</f>
        <v>41200.299999999996</v>
      </c>
      <c r="D14" s="53">
        <f>D15+D55</f>
        <v>41729.49999999999</v>
      </c>
    </row>
    <row r="15" spans="1:4" s="2" customFormat="1" ht="17.25" customHeight="1">
      <c r="A15" s="80" t="s">
        <v>10</v>
      </c>
      <c r="B15" s="79" t="s">
        <v>11</v>
      </c>
      <c r="C15" s="53">
        <f>C16+C21+C26+C29+C34+C36+C45+C47+C51</f>
        <v>40013.49999999999</v>
      </c>
      <c r="D15" s="53">
        <f>D16+D21+D26+D29+D34+D36+D45+D47+D51</f>
        <v>40443.49999999999</v>
      </c>
    </row>
    <row r="16" spans="1:4" s="2" customFormat="1" ht="18.75" customHeight="1">
      <c r="A16" s="80" t="s">
        <v>12</v>
      </c>
      <c r="B16" s="79" t="s">
        <v>193</v>
      </c>
      <c r="C16" s="53">
        <f>C17</f>
        <v>20476.1</v>
      </c>
      <c r="D16" s="53">
        <f>D17</f>
        <v>20906.1</v>
      </c>
    </row>
    <row r="17" spans="1:4" s="2" customFormat="1" ht="18">
      <c r="A17" s="81" t="s">
        <v>194</v>
      </c>
      <c r="B17" s="82" t="s">
        <v>13</v>
      </c>
      <c r="C17" s="54">
        <f>C18+C19+C20</f>
        <v>20476.1</v>
      </c>
      <c r="D17" s="54">
        <f>D18+D19+D20</f>
        <v>20906.1</v>
      </c>
    </row>
    <row r="18" spans="1:4" s="2" customFormat="1" ht="108">
      <c r="A18" s="81" t="s">
        <v>14</v>
      </c>
      <c r="B18" s="82" t="s">
        <v>15</v>
      </c>
      <c r="C18" s="54">
        <v>20276.1</v>
      </c>
      <c r="D18" s="54">
        <v>20706.1</v>
      </c>
    </row>
    <row r="19" spans="1:4" s="2" customFormat="1" ht="171" customHeight="1">
      <c r="A19" s="81" t="s">
        <v>16</v>
      </c>
      <c r="B19" s="82" t="s">
        <v>172</v>
      </c>
      <c r="C19" s="54">
        <v>150</v>
      </c>
      <c r="D19" s="54">
        <v>150</v>
      </c>
    </row>
    <row r="20" spans="1:4" s="2" customFormat="1" ht="72">
      <c r="A20" s="81" t="s">
        <v>17</v>
      </c>
      <c r="B20" s="82" t="s">
        <v>173</v>
      </c>
      <c r="C20" s="54">
        <v>50</v>
      </c>
      <c r="D20" s="54">
        <v>50</v>
      </c>
    </row>
    <row r="21" spans="1:4" s="2" customFormat="1" ht="57.75" customHeight="1">
      <c r="A21" s="80" t="s">
        <v>18</v>
      </c>
      <c r="B21" s="79" t="s">
        <v>19</v>
      </c>
      <c r="C21" s="53">
        <f>SUM(C23:C25)</f>
        <v>2275.8</v>
      </c>
      <c r="D21" s="53">
        <f>SUM(D23:D25)</f>
        <v>2275.8</v>
      </c>
    </row>
    <row r="22" spans="1:4" s="2" customFormat="1" ht="54">
      <c r="A22" s="81" t="s">
        <v>195</v>
      </c>
      <c r="B22" s="82" t="s">
        <v>20</v>
      </c>
      <c r="C22" s="54">
        <f>SUM(C23:C25)</f>
        <v>2275.8</v>
      </c>
      <c r="D22" s="54">
        <f>SUM(D23:D25)</f>
        <v>2275.8</v>
      </c>
    </row>
    <row r="23" spans="1:4" s="2" customFormat="1" ht="183" customHeight="1">
      <c r="A23" s="81" t="s">
        <v>202</v>
      </c>
      <c r="B23" s="82" t="s">
        <v>174</v>
      </c>
      <c r="C23" s="54">
        <v>1045</v>
      </c>
      <c r="D23" s="54">
        <v>1045</v>
      </c>
    </row>
    <row r="24" spans="1:4" s="2" customFormat="1" ht="225" customHeight="1">
      <c r="A24" s="81" t="s">
        <v>203</v>
      </c>
      <c r="B24" s="82" t="s">
        <v>175</v>
      </c>
      <c r="C24" s="54">
        <v>6</v>
      </c>
      <c r="D24" s="54">
        <v>6</v>
      </c>
    </row>
    <row r="25" spans="1:4" s="2" customFormat="1" ht="183.75" customHeight="1">
      <c r="A25" s="81" t="s">
        <v>204</v>
      </c>
      <c r="B25" s="82" t="s">
        <v>176</v>
      </c>
      <c r="C25" s="54">
        <v>1224.8</v>
      </c>
      <c r="D25" s="54">
        <v>1224.8</v>
      </c>
    </row>
    <row r="26" spans="1:4" s="2" customFormat="1" ht="22.5" customHeight="1">
      <c r="A26" s="80" t="s">
        <v>21</v>
      </c>
      <c r="B26" s="79" t="s">
        <v>22</v>
      </c>
      <c r="C26" s="53">
        <f>C27</f>
        <v>11.5</v>
      </c>
      <c r="D26" s="53">
        <f>D27</f>
        <v>11.5</v>
      </c>
    </row>
    <row r="27" spans="1:4" s="2" customFormat="1" ht="18">
      <c r="A27" s="81" t="s">
        <v>196</v>
      </c>
      <c r="B27" s="82" t="s">
        <v>23</v>
      </c>
      <c r="C27" s="54">
        <f>C28</f>
        <v>11.5</v>
      </c>
      <c r="D27" s="54">
        <f>D28</f>
        <v>11.5</v>
      </c>
    </row>
    <row r="28" spans="1:4" s="2" customFormat="1" ht="18">
      <c r="A28" s="81" t="s">
        <v>24</v>
      </c>
      <c r="B28" s="82" t="s">
        <v>23</v>
      </c>
      <c r="C28" s="54">
        <v>11.5</v>
      </c>
      <c r="D28" s="54">
        <v>11.5</v>
      </c>
    </row>
    <row r="29" spans="1:4" s="2" customFormat="1" ht="20.25" customHeight="1">
      <c r="A29" s="80" t="s">
        <v>25</v>
      </c>
      <c r="B29" s="79" t="s">
        <v>26</v>
      </c>
      <c r="C29" s="53">
        <f>C30+C31</f>
        <v>12026</v>
      </c>
      <c r="D29" s="53">
        <f>D30+D31</f>
        <v>12026</v>
      </c>
    </row>
    <row r="30" spans="1:4" s="2" customFormat="1" ht="72">
      <c r="A30" s="81" t="s">
        <v>27</v>
      </c>
      <c r="B30" s="82" t="s">
        <v>180</v>
      </c>
      <c r="C30" s="54">
        <v>4202</v>
      </c>
      <c r="D30" s="54">
        <v>4202</v>
      </c>
    </row>
    <row r="31" spans="1:4" s="2" customFormat="1" ht="18">
      <c r="A31" s="81" t="s">
        <v>28</v>
      </c>
      <c r="B31" s="82" t="s">
        <v>29</v>
      </c>
      <c r="C31" s="54">
        <f>C33+C32</f>
        <v>7824</v>
      </c>
      <c r="D31" s="54">
        <f>D33+D32</f>
        <v>7824</v>
      </c>
    </row>
    <row r="32" spans="1:4" s="2" customFormat="1" ht="54" customHeight="1">
      <c r="A32" s="81" t="s">
        <v>157</v>
      </c>
      <c r="B32" s="82" t="s">
        <v>177</v>
      </c>
      <c r="C32" s="54">
        <v>5093</v>
      </c>
      <c r="D32" s="54">
        <v>5093</v>
      </c>
    </row>
    <row r="33" spans="1:4" s="2" customFormat="1" ht="54">
      <c r="A33" s="81" t="s">
        <v>178</v>
      </c>
      <c r="B33" s="82" t="s">
        <v>179</v>
      </c>
      <c r="C33" s="54">
        <v>2731</v>
      </c>
      <c r="D33" s="54">
        <v>2731</v>
      </c>
    </row>
    <row r="34" spans="1:4" s="97" customFormat="1" ht="18">
      <c r="A34" s="80" t="s">
        <v>247</v>
      </c>
      <c r="B34" s="79" t="s">
        <v>248</v>
      </c>
      <c r="C34" s="53">
        <f>C35</f>
        <v>3</v>
      </c>
      <c r="D34" s="53">
        <f>D35</f>
        <v>3</v>
      </c>
    </row>
    <row r="35" spans="1:4" s="2" customFormat="1" ht="126">
      <c r="A35" s="81" t="s">
        <v>245</v>
      </c>
      <c r="B35" s="82" t="s">
        <v>246</v>
      </c>
      <c r="C35" s="54">
        <v>3</v>
      </c>
      <c r="D35" s="54">
        <v>3</v>
      </c>
    </row>
    <row r="36" spans="1:4" s="2" customFormat="1" ht="75" customHeight="1">
      <c r="A36" s="80" t="s">
        <v>30</v>
      </c>
      <c r="B36" s="79" t="s">
        <v>0</v>
      </c>
      <c r="C36" s="53">
        <f>C37+C40+C42</f>
        <v>4809.1</v>
      </c>
      <c r="D36" s="53">
        <f>D37+D40+D42</f>
        <v>4809.1</v>
      </c>
    </row>
    <row r="37" spans="1:4" s="2" customFormat="1" ht="128.25" customHeight="1">
      <c r="A37" s="81" t="s">
        <v>31</v>
      </c>
      <c r="B37" s="82" t="s">
        <v>32</v>
      </c>
      <c r="C37" s="54">
        <f>C38+C39</f>
        <v>4110</v>
      </c>
      <c r="D37" s="54">
        <f>D38+D39</f>
        <v>4110</v>
      </c>
    </row>
    <row r="38" spans="1:4" s="2" customFormat="1" ht="126">
      <c r="A38" s="81" t="s">
        <v>33</v>
      </c>
      <c r="B38" s="82" t="s">
        <v>181</v>
      </c>
      <c r="C38" s="54">
        <v>3560</v>
      </c>
      <c r="D38" s="54">
        <v>3560</v>
      </c>
    </row>
    <row r="39" spans="1:4" s="2" customFormat="1" ht="54">
      <c r="A39" s="81" t="s">
        <v>48</v>
      </c>
      <c r="B39" s="82" t="s">
        <v>49</v>
      </c>
      <c r="C39" s="54">
        <v>550</v>
      </c>
      <c r="D39" s="54">
        <v>550</v>
      </c>
    </row>
    <row r="40" spans="1:4" s="2" customFormat="1" ht="36">
      <c r="A40" s="81" t="s">
        <v>34</v>
      </c>
      <c r="B40" s="82" t="s">
        <v>35</v>
      </c>
      <c r="C40" s="54">
        <f>C41</f>
        <v>0</v>
      </c>
      <c r="D40" s="54">
        <f>D41</f>
        <v>0</v>
      </c>
    </row>
    <row r="41" spans="1:4" s="2" customFormat="1" ht="90">
      <c r="A41" s="81" t="s">
        <v>36</v>
      </c>
      <c r="B41" s="82" t="s">
        <v>182</v>
      </c>
      <c r="C41" s="54"/>
      <c r="D41" s="54"/>
    </row>
    <row r="42" spans="1:4" s="2" customFormat="1" ht="126">
      <c r="A42" s="81" t="s">
        <v>37</v>
      </c>
      <c r="B42" s="82" t="s">
        <v>38</v>
      </c>
      <c r="C42" s="54">
        <f>C43+C44</f>
        <v>699.1</v>
      </c>
      <c r="D42" s="54">
        <f>D43+D44</f>
        <v>699.1</v>
      </c>
    </row>
    <row r="43" spans="1:4" s="2" customFormat="1" ht="54">
      <c r="A43" s="83" t="s">
        <v>3</v>
      </c>
      <c r="B43" s="82" t="s">
        <v>183</v>
      </c>
      <c r="C43" s="54">
        <v>0</v>
      </c>
      <c r="D43" s="54">
        <v>0</v>
      </c>
    </row>
    <row r="44" spans="1:4" s="2" customFormat="1" ht="108">
      <c r="A44" s="81" t="s">
        <v>5</v>
      </c>
      <c r="B44" s="82" t="s">
        <v>184</v>
      </c>
      <c r="C44" s="54">
        <v>699.1</v>
      </c>
      <c r="D44" s="54">
        <v>699.1</v>
      </c>
    </row>
    <row r="45" spans="1:4" s="2" customFormat="1" ht="39" customHeight="1">
      <c r="A45" s="80" t="s">
        <v>39</v>
      </c>
      <c r="B45" s="79" t="s">
        <v>197</v>
      </c>
      <c r="C45" s="53">
        <f>C46</f>
        <v>0</v>
      </c>
      <c r="D45" s="53">
        <f>D46</f>
        <v>0</v>
      </c>
    </row>
    <row r="46" spans="1:4" s="2" customFormat="1" ht="54">
      <c r="A46" s="81" t="s">
        <v>4</v>
      </c>
      <c r="B46" s="82" t="s">
        <v>185</v>
      </c>
      <c r="C46" s="54"/>
      <c r="D46" s="54"/>
    </row>
    <row r="47" spans="1:4" s="2" customFormat="1" ht="38.25" customHeight="1">
      <c r="A47" s="80" t="s">
        <v>40</v>
      </c>
      <c r="B47" s="79" t="s">
        <v>1</v>
      </c>
      <c r="C47" s="53">
        <f>C48+C49+C50</f>
        <v>350</v>
      </c>
      <c r="D47" s="53">
        <f>D48+D49+D50</f>
        <v>350</v>
      </c>
    </row>
    <row r="48" spans="1:4" s="2" customFormat="1" ht="144">
      <c r="A48" s="81" t="s">
        <v>205</v>
      </c>
      <c r="B48" s="82" t="s">
        <v>186</v>
      </c>
      <c r="C48" s="54">
        <v>265</v>
      </c>
      <c r="D48" s="54">
        <v>265</v>
      </c>
    </row>
    <row r="49" spans="1:4" s="2" customFormat="1" ht="72">
      <c r="A49" s="81" t="s">
        <v>206</v>
      </c>
      <c r="B49" s="82" t="s">
        <v>187</v>
      </c>
      <c r="C49" s="54">
        <v>60</v>
      </c>
      <c r="D49" s="54">
        <v>60</v>
      </c>
    </row>
    <row r="50" spans="1:4" s="2" customFormat="1" ht="129" customHeight="1">
      <c r="A50" s="81" t="s">
        <v>137</v>
      </c>
      <c r="B50" s="82" t="s">
        <v>188</v>
      </c>
      <c r="C50" s="54">
        <v>25</v>
      </c>
      <c r="D50" s="54">
        <v>25</v>
      </c>
    </row>
    <row r="51" spans="1:4" s="2" customFormat="1" ht="34.5">
      <c r="A51" s="80" t="s">
        <v>41</v>
      </c>
      <c r="B51" s="79" t="s">
        <v>42</v>
      </c>
      <c r="C51" s="53">
        <f>SUM(C52:C54)</f>
        <v>62</v>
      </c>
      <c r="D51" s="53">
        <f>SUM(D52:D54)</f>
        <v>62</v>
      </c>
    </row>
    <row r="52" spans="1:4" s="2" customFormat="1" ht="108">
      <c r="A52" s="81" t="s">
        <v>189</v>
      </c>
      <c r="B52" s="82" t="s">
        <v>190</v>
      </c>
      <c r="C52" s="54">
        <v>22</v>
      </c>
      <c r="D52" s="54">
        <v>22</v>
      </c>
    </row>
    <row r="53" spans="1:4" s="2" customFormat="1" ht="72">
      <c r="A53" s="81" t="s">
        <v>191</v>
      </c>
      <c r="B53" s="82" t="s">
        <v>192</v>
      </c>
      <c r="C53" s="54">
        <v>30</v>
      </c>
      <c r="D53" s="54">
        <v>30</v>
      </c>
    </row>
    <row r="54" spans="1:4" s="2" customFormat="1" ht="108">
      <c r="A54" s="81" t="s">
        <v>208</v>
      </c>
      <c r="B54" s="82" t="s">
        <v>209</v>
      </c>
      <c r="C54" s="54">
        <v>10</v>
      </c>
      <c r="D54" s="54">
        <v>10</v>
      </c>
    </row>
    <row r="55" spans="1:4" s="97" customFormat="1" ht="18">
      <c r="A55" s="98" t="s">
        <v>260</v>
      </c>
      <c r="B55" s="5" t="s">
        <v>43</v>
      </c>
      <c r="C55" s="99">
        <f>C56</f>
        <v>1186.8</v>
      </c>
      <c r="D55" s="99">
        <f>D56</f>
        <v>1286</v>
      </c>
    </row>
    <row r="56" spans="1:4" s="97" customFormat="1" ht="69">
      <c r="A56" s="98" t="s">
        <v>264</v>
      </c>
      <c r="B56" s="5" t="s">
        <v>263</v>
      </c>
      <c r="C56" s="99">
        <f>C57</f>
        <v>1186.8</v>
      </c>
      <c r="D56" s="99">
        <f>D57</f>
        <v>1286</v>
      </c>
    </row>
    <row r="57" spans="1:4" s="2" customFormat="1" ht="90">
      <c r="A57" s="6" t="s">
        <v>262</v>
      </c>
      <c r="B57" s="7" t="s">
        <v>261</v>
      </c>
      <c r="C57" s="100">
        <v>1186.8</v>
      </c>
      <c r="D57" s="100">
        <v>1286</v>
      </c>
    </row>
  </sheetData>
  <sheetProtection/>
  <mergeCells count="11">
    <mergeCell ref="A8:D8"/>
    <mergeCell ref="A9:D9"/>
    <mergeCell ref="A11:A12"/>
    <mergeCell ref="B11:B12"/>
    <mergeCell ref="C11:D11"/>
    <mergeCell ref="A7:D7"/>
    <mergeCell ref="A2:D2"/>
    <mergeCell ref="A3:D3"/>
    <mergeCell ref="A4:D4"/>
    <mergeCell ref="A5:D5"/>
    <mergeCell ref="A6:D6"/>
  </mergeCells>
  <printOptions/>
  <pageMargins left="0.9055118110236221" right="0" top="0.1968503937007874" bottom="0.1968503937007874" header="0.31496062992125984" footer="0.31496062992125984"/>
  <pageSetup fitToHeight="4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zoomScale="90" zoomScaleNormal="90" zoomScalePageLayoutView="0" workbookViewId="0" topLeftCell="A1">
      <selection activeCell="A5" sqref="A5:E5"/>
    </sheetView>
  </sheetViews>
  <sheetFormatPr defaultColWidth="9.140625" defaultRowHeight="15"/>
  <cols>
    <col min="1" max="1" width="55.7109375" style="25" customWidth="1"/>
    <col min="2" max="2" width="12.00390625" style="46" customWidth="1"/>
    <col min="3" max="3" width="16.57421875" style="23" customWidth="1"/>
    <col min="4" max="4" width="8.28125" style="23" customWidth="1"/>
    <col min="5" max="5" width="14.28125" style="46" customWidth="1"/>
    <col min="6" max="6" width="9.57421875" style="23" hidden="1" customWidth="1"/>
    <col min="7" max="9" width="0" style="23" hidden="1" customWidth="1"/>
    <col min="10" max="10" width="0" style="46" hidden="1" customWidth="1"/>
    <col min="11" max="16384" width="9.140625" style="23" customWidth="1"/>
  </cols>
  <sheetData>
    <row r="1" spans="1:10" s="22" customFormat="1" ht="18">
      <c r="A1" s="110" t="s">
        <v>47</v>
      </c>
      <c r="B1" s="110"/>
      <c r="C1" s="110"/>
      <c r="D1" s="110"/>
      <c r="E1" s="110"/>
      <c r="J1" s="66"/>
    </row>
    <row r="2" spans="1:10" s="22" customFormat="1" ht="18.75" customHeight="1">
      <c r="A2" s="110" t="s">
        <v>218</v>
      </c>
      <c r="B2" s="110"/>
      <c r="C2" s="110"/>
      <c r="D2" s="110"/>
      <c r="E2" s="110"/>
      <c r="J2" s="66"/>
    </row>
    <row r="3" spans="1:10" s="22" customFormat="1" ht="18.75" customHeight="1">
      <c r="A3" s="110" t="s">
        <v>2</v>
      </c>
      <c r="B3" s="110"/>
      <c r="C3" s="110"/>
      <c r="D3" s="110"/>
      <c r="E3" s="110"/>
      <c r="J3" s="66"/>
    </row>
    <row r="4" spans="1:10" s="22" customFormat="1" ht="18">
      <c r="A4" s="110" t="str">
        <f>'Прил. 4 доходы'!A5:D5</f>
        <v>от "25" декабря 2020 года № 159</v>
      </c>
      <c r="B4" s="110"/>
      <c r="C4" s="110"/>
      <c r="D4" s="110"/>
      <c r="E4" s="110"/>
      <c r="J4" s="66"/>
    </row>
    <row r="5" spans="1:10" s="22" customFormat="1" ht="18.75" customHeight="1">
      <c r="A5" s="110" t="s">
        <v>219</v>
      </c>
      <c r="B5" s="110"/>
      <c r="C5" s="110"/>
      <c r="D5" s="110"/>
      <c r="E5" s="110"/>
      <c r="J5" s="66"/>
    </row>
    <row r="6" spans="1:10" s="22" customFormat="1" ht="18.75" customHeight="1">
      <c r="A6" s="110" t="s">
        <v>2</v>
      </c>
      <c r="B6" s="110"/>
      <c r="C6" s="110"/>
      <c r="D6" s="110"/>
      <c r="E6" s="110"/>
      <c r="J6" s="66"/>
    </row>
    <row r="7" spans="1:10" s="22" customFormat="1" ht="18.75" customHeight="1">
      <c r="A7" s="110" t="str">
        <f>'Прил. 4 доходы'!A8:D8</f>
        <v>на 2021 год и плановый период 2022 и 2023 годов»</v>
      </c>
      <c r="B7" s="110"/>
      <c r="C7" s="110"/>
      <c r="D7" s="110"/>
      <c r="E7" s="110"/>
      <c r="J7" s="66"/>
    </row>
    <row r="8" spans="1:5" ht="17.25">
      <c r="A8" s="111"/>
      <c r="B8" s="111"/>
      <c r="C8" s="111"/>
      <c r="D8" s="111"/>
      <c r="E8" s="111"/>
    </row>
    <row r="9" spans="1:6" ht="87.75" customHeight="1">
      <c r="A9" s="112" t="s">
        <v>222</v>
      </c>
      <c r="B9" s="112"/>
      <c r="C9" s="112"/>
      <c r="D9" s="112"/>
      <c r="E9" s="112"/>
      <c r="F9" s="24"/>
    </row>
    <row r="10" spans="1:10" s="25" customFormat="1" ht="15">
      <c r="A10" s="113"/>
      <c r="B10" s="113"/>
      <c r="C10" s="113"/>
      <c r="D10" s="113"/>
      <c r="E10" s="113"/>
      <c r="J10" s="56"/>
    </row>
    <row r="11" spans="1:10" s="25" customFormat="1" ht="15">
      <c r="A11" s="114" t="s">
        <v>54</v>
      </c>
      <c r="B11" s="114" t="s">
        <v>55</v>
      </c>
      <c r="C11" s="114" t="s">
        <v>56</v>
      </c>
      <c r="D11" s="114" t="s">
        <v>57</v>
      </c>
      <c r="E11" s="114" t="s">
        <v>109</v>
      </c>
      <c r="J11" s="56"/>
    </row>
    <row r="12" spans="1:10" s="25" customFormat="1" ht="35.25" customHeight="1">
      <c r="A12" s="115"/>
      <c r="B12" s="115"/>
      <c r="C12" s="115"/>
      <c r="D12" s="115"/>
      <c r="E12" s="115"/>
      <c r="J12" s="56"/>
    </row>
    <row r="13" spans="1:10" s="25" customFormat="1" ht="15">
      <c r="A13" s="26">
        <v>1</v>
      </c>
      <c r="B13" s="36">
        <v>2</v>
      </c>
      <c r="C13" s="26">
        <v>3</v>
      </c>
      <c r="D13" s="26">
        <v>4</v>
      </c>
      <c r="E13" s="36">
        <v>5</v>
      </c>
      <c r="J13" s="56"/>
    </row>
    <row r="14" spans="1:10" s="25" customFormat="1" ht="15">
      <c r="A14" s="27" t="s">
        <v>59</v>
      </c>
      <c r="B14" s="33"/>
      <c r="C14" s="27"/>
      <c r="D14" s="27"/>
      <c r="E14" s="37">
        <f>E15+E41+E46+E53+E58+E78+E91+E96+E83</f>
        <v>43343.09999999999</v>
      </c>
      <c r="F14" s="28"/>
      <c r="J14" s="56"/>
    </row>
    <row r="15" spans="1:10" s="25" customFormat="1" ht="15">
      <c r="A15" s="27" t="s">
        <v>60</v>
      </c>
      <c r="B15" s="43" t="s">
        <v>61</v>
      </c>
      <c r="C15" s="29"/>
      <c r="D15" s="29"/>
      <c r="E15" s="62">
        <f>E18+E27+E31+E35</f>
        <v>7523</v>
      </c>
      <c r="F15" s="25" t="s">
        <v>62</v>
      </c>
      <c r="J15" s="56"/>
    </row>
    <row r="16" spans="1:10" s="25" customFormat="1" ht="30.75" hidden="1">
      <c r="A16" s="30" t="s">
        <v>67</v>
      </c>
      <c r="B16" s="31" t="s">
        <v>66</v>
      </c>
      <c r="C16" s="31" t="s">
        <v>152</v>
      </c>
      <c r="D16" s="31" t="s">
        <v>68</v>
      </c>
      <c r="E16" s="68">
        <v>0</v>
      </c>
      <c r="J16" s="56"/>
    </row>
    <row r="17" spans="1:10" s="25" customFormat="1" ht="15" hidden="1">
      <c r="A17" s="30" t="s">
        <v>69</v>
      </c>
      <c r="B17" s="31" t="s">
        <v>66</v>
      </c>
      <c r="C17" s="31" t="s">
        <v>113</v>
      </c>
      <c r="D17" s="31" t="s">
        <v>70</v>
      </c>
      <c r="E17" s="32"/>
      <c r="J17" s="56"/>
    </row>
    <row r="18" spans="1:5" ht="62.25">
      <c r="A18" s="30" t="s">
        <v>71</v>
      </c>
      <c r="B18" s="31" t="s">
        <v>72</v>
      </c>
      <c r="C18" s="31"/>
      <c r="D18" s="31"/>
      <c r="E18" s="71">
        <f>E19</f>
        <v>7475.8</v>
      </c>
    </row>
    <row r="19" spans="1:5" ht="62.25">
      <c r="A19" s="45" t="s">
        <v>223</v>
      </c>
      <c r="B19" s="31" t="s">
        <v>72</v>
      </c>
      <c r="C19" s="31" t="s">
        <v>117</v>
      </c>
      <c r="D19" s="31"/>
      <c r="E19" s="32">
        <f>E20+E25</f>
        <v>7475.8</v>
      </c>
    </row>
    <row r="20" spans="1:5" ht="30.75">
      <c r="A20" s="30" t="s">
        <v>63</v>
      </c>
      <c r="B20" s="31" t="s">
        <v>72</v>
      </c>
      <c r="C20" s="31" t="s">
        <v>114</v>
      </c>
      <c r="D20" s="31"/>
      <c r="E20" s="32">
        <f>E21+E22+E23+E24</f>
        <v>6828.8</v>
      </c>
    </row>
    <row r="21" spans="1:5" ht="78">
      <c r="A21" s="30" t="s">
        <v>64</v>
      </c>
      <c r="B21" s="31" t="s">
        <v>72</v>
      </c>
      <c r="C21" s="31" t="s">
        <v>114</v>
      </c>
      <c r="D21" s="31" t="s">
        <v>65</v>
      </c>
      <c r="E21" s="68">
        <f>3989.9+1205+10+4</f>
        <v>5208.9</v>
      </c>
    </row>
    <row r="22" spans="1:5" ht="30.75">
      <c r="A22" s="30" t="s">
        <v>67</v>
      </c>
      <c r="B22" s="31" t="s">
        <v>72</v>
      </c>
      <c r="C22" s="31" t="s">
        <v>114</v>
      </c>
      <c r="D22" s="31" t="s">
        <v>68</v>
      </c>
      <c r="E22" s="68">
        <v>1550.3</v>
      </c>
    </row>
    <row r="23" spans="1:5" ht="15">
      <c r="A23" s="30" t="s">
        <v>73</v>
      </c>
      <c r="B23" s="31" t="s">
        <v>72</v>
      </c>
      <c r="C23" s="31" t="s">
        <v>114</v>
      </c>
      <c r="D23" s="31" t="s">
        <v>74</v>
      </c>
      <c r="E23" s="32"/>
    </row>
    <row r="24" spans="1:5" ht="15">
      <c r="A24" s="30" t="s">
        <v>69</v>
      </c>
      <c r="B24" s="31" t="s">
        <v>72</v>
      </c>
      <c r="C24" s="31" t="s">
        <v>114</v>
      </c>
      <c r="D24" s="31" t="s">
        <v>70</v>
      </c>
      <c r="E24" s="68">
        <f>49.3+7.8+12.5</f>
        <v>69.6</v>
      </c>
    </row>
    <row r="25" spans="1:5" ht="46.5">
      <c r="A25" s="30" t="s">
        <v>75</v>
      </c>
      <c r="B25" s="31" t="s">
        <v>72</v>
      </c>
      <c r="C25" s="31" t="s">
        <v>115</v>
      </c>
      <c r="D25" s="31"/>
      <c r="E25" s="32">
        <f>E26</f>
        <v>647</v>
      </c>
    </row>
    <row r="26" spans="1:5" ht="78">
      <c r="A26" s="30" t="s">
        <v>64</v>
      </c>
      <c r="B26" s="31" t="s">
        <v>72</v>
      </c>
      <c r="C26" s="31" t="s">
        <v>115</v>
      </c>
      <c r="D26" s="31" t="s">
        <v>65</v>
      </c>
      <c r="E26" s="68">
        <v>647</v>
      </c>
    </row>
    <row r="27" spans="1:10" s="94" customFormat="1" ht="15" hidden="1">
      <c r="A27" s="91" t="s">
        <v>200</v>
      </c>
      <c r="B27" s="92" t="s">
        <v>198</v>
      </c>
      <c r="C27" s="92"/>
      <c r="D27" s="92"/>
      <c r="E27" s="93">
        <f>E28</f>
        <v>0</v>
      </c>
      <c r="J27" s="95"/>
    </row>
    <row r="28" spans="1:10" s="94" customFormat="1" ht="15" hidden="1">
      <c r="A28" s="96" t="s">
        <v>78</v>
      </c>
      <c r="B28" s="92" t="s">
        <v>198</v>
      </c>
      <c r="C28" s="92" t="s">
        <v>116</v>
      </c>
      <c r="D28" s="92"/>
      <c r="E28" s="93">
        <f>E29</f>
        <v>0</v>
      </c>
      <c r="J28" s="95"/>
    </row>
    <row r="29" spans="1:10" s="94" customFormat="1" ht="30.75" hidden="1">
      <c r="A29" s="91" t="s">
        <v>201</v>
      </c>
      <c r="B29" s="92" t="s">
        <v>198</v>
      </c>
      <c r="C29" s="92" t="s">
        <v>199</v>
      </c>
      <c r="D29" s="92"/>
      <c r="E29" s="93">
        <f>E30</f>
        <v>0</v>
      </c>
      <c r="J29" s="95"/>
    </row>
    <row r="30" spans="1:10" s="94" customFormat="1" ht="15" hidden="1">
      <c r="A30" s="91" t="s">
        <v>69</v>
      </c>
      <c r="B30" s="92" t="s">
        <v>198</v>
      </c>
      <c r="C30" s="92" t="s">
        <v>199</v>
      </c>
      <c r="D30" s="92" t="s">
        <v>70</v>
      </c>
      <c r="E30" s="93"/>
      <c r="J30" s="95"/>
    </row>
    <row r="31" spans="1:5" ht="15">
      <c r="A31" s="30" t="s">
        <v>76</v>
      </c>
      <c r="B31" s="31" t="s">
        <v>77</v>
      </c>
      <c r="C31" s="31"/>
      <c r="D31" s="31"/>
      <c r="E31" s="71">
        <f>E32</f>
        <v>40</v>
      </c>
    </row>
    <row r="32" spans="1:5" ht="62.25">
      <c r="A32" s="45" t="s">
        <v>223</v>
      </c>
      <c r="B32" s="31" t="s">
        <v>77</v>
      </c>
      <c r="C32" s="31" t="s">
        <v>117</v>
      </c>
      <c r="D32" s="31"/>
      <c r="E32" s="32">
        <f>E33</f>
        <v>40</v>
      </c>
    </row>
    <row r="33" spans="1:5" ht="15">
      <c r="A33" s="30" t="s">
        <v>79</v>
      </c>
      <c r="B33" s="31" t="s">
        <v>77</v>
      </c>
      <c r="C33" s="31" t="s">
        <v>213</v>
      </c>
      <c r="D33" s="31"/>
      <c r="E33" s="32">
        <f>E34</f>
        <v>40</v>
      </c>
    </row>
    <row r="34" spans="1:5" ht="15">
      <c r="A34" s="30" t="s">
        <v>69</v>
      </c>
      <c r="B34" s="31" t="s">
        <v>77</v>
      </c>
      <c r="C34" s="31" t="s">
        <v>213</v>
      </c>
      <c r="D34" s="31" t="s">
        <v>70</v>
      </c>
      <c r="E34" s="68">
        <v>40</v>
      </c>
    </row>
    <row r="35" spans="1:5" ht="15">
      <c r="A35" s="30" t="s">
        <v>80</v>
      </c>
      <c r="B35" s="31" t="s">
        <v>81</v>
      </c>
      <c r="C35" s="31"/>
      <c r="D35" s="31"/>
      <c r="E35" s="71">
        <f>E36</f>
        <v>7.2</v>
      </c>
    </row>
    <row r="36" spans="1:5" ht="62.25">
      <c r="A36" s="72" t="s">
        <v>224</v>
      </c>
      <c r="B36" s="31" t="s">
        <v>81</v>
      </c>
      <c r="C36" s="31" t="s">
        <v>119</v>
      </c>
      <c r="D36" s="31"/>
      <c r="E36" s="32">
        <f>E37+E39</f>
        <v>7.2</v>
      </c>
    </row>
    <row r="37" spans="1:5" ht="46.5">
      <c r="A37" s="58" t="s">
        <v>82</v>
      </c>
      <c r="B37" s="31" t="s">
        <v>81</v>
      </c>
      <c r="C37" s="31" t="s">
        <v>118</v>
      </c>
      <c r="D37" s="31"/>
      <c r="E37" s="32">
        <f>E38</f>
        <v>0</v>
      </c>
    </row>
    <row r="38" spans="1:6" ht="30.75">
      <c r="A38" s="58" t="s">
        <v>67</v>
      </c>
      <c r="B38" s="31" t="s">
        <v>81</v>
      </c>
      <c r="C38" s="31" t="s">
        <v>118</v>
      </c>
      <c r="D38" s="31" t="s">
        <v>68</v>
      </c>
      <c r="E38" s="68"/>
      <c r="F38" s="23" t="s">
        <v>106</v>
      </c>
    </row>
    <row r="39" spans="1:5" ht="15">
      <c r="A39" s="30" t="s">
        <v>121</v>
      </c>
      <c r="B39" s="31" t="s">
        <v>81</v>
      </c>
      <c r="C39" s="31" t="s">
        <v>120</v>
      </c>
      <c r="D39" s="31"/>
      <c r="E39" s="32">
        <f>E40</f>
        <v>7.2</v>
      </c>
    </row>
    <row r="40" spans="1:5" ht="30.75">
      <c r="A40" s="30" t="s">
        <v>67</v>
      </c>
      <c r="B40" s="31" t="s">
        <v>81</v>
      </c>
      <c r="C40" s="31" t="s">
        <v>120</v>
      </c>
      <c r="D40" s="31" t="s">
        <v>68</v>
      </c>
      <c r="E40" s="68">
        <v>7.2</v>
      </c>
    </row>
    <row r="41" spans="1:5" s="42" customFormat="1" ht="15">
      <c r="A41" s="33" t="s">
        <v>268</v>
      </c>
      <c r="B41" s="34" t="s">
        <v>265</v>
      </c>
      <c r="C41" s="34"/>
      <c r="D41" s="34"/>
      <c r="E41" s="55">
        <f>E42</f>
        <v>1161.1</v>
      </c>
    </row>
    <row r="42" spans="1:5" s="46" customFormat="1" ht="15">
      <c r="A42" s="101" t="s">
        <v>78</v>
      </c>
      <c r="B42" s="102" t="s">
        <v>265</v>
      </c>
      <c r="C42" s="102" t="s">
        <v>116</v>
      </c>
      <c r="D42" s="102"/>
      <c r="E42" s="103">
        <f>E43</f>
        <v>1161.1</v>
      </c>
    </row>
    <row r="43" spans="1:5" s="46" customFormat="1" ht="46.5">
      <c r="A43" s="101" t="s">
        <v>267</v>
      </c>
      <c r="B43" s="102" t="s">
        <v>265</v>
      </c>
      <c r="C43" s="102" t="s">
        <v>266</v>
      </c>
      <c r="D43" s="102"/>
      <c r="E43" s="103">
        <f>SUM(E44:E45)</f>
        <v>1161.1</v>
      </c>
    </row>
    <row r="44" spans="1:5" ht="78">
      <c r="A44" s="30" t="s">
        <v>64</v>
      </c>
      <c r="B44" s="31" t="s">
        <v>265</v>
      </c>
      <c r="C44" s="31" t="s">
        <v>266</v>
      </c>
      <c r="D44" s="31" t="s">
        <v>65</v>
      </c>
      <c r="E44" s="68">
        <v>1106.1</v>
      </c>
    </row>
    <row r="45" spans="1:5" ht="30.75">
      <c r="A45" s="30" t="s">
        <v>67</v>
      </c>
      <c r="B45" s="31" t="s">
        <v>265</v>
      </c>
      <c r="C45" s="31" t="s">
        <v>266</v>
      </c>
      <c r="D45" s="31" t="s">
        <v>68</v>
      </c>
      <c r="E45" s="68">
        <v>55</v>
      </c>
    </row>
    <row r="46" spans="1:5" s="42" customFormat="1" ht="30.75">
      <c r="A46" s="27" t="s">
        <v>124</v>
      </c>
      <c r="B46" s="35" t="s">
        <v>122</v>
      </c>
      <c r="C46" s="35"/>
      <c r="D46" s="35"/>
      <c r="E46" s="71">
        <f>E47+E50</f>
        <v>214.5</v>
      </c>
    </row>
    <row r="47" spans="1:5" s="46" customFormat="1" ht="62.25">
      <c r="A47" s="45" t="s">
        <v>253</v>
      </c>
      <c r="B47" s="31" t="s">
        <v>250</v>
      </c>
      <c r="C47" s="31" t="s">
        <v>249</v>
      </c>
      <c r="D47" s="31"/>
      <c r="E47" s="32">
        <f>E48</f>
        <v>60</v>
      </c>
    </row>
    <row r="48" spans="1:5" ht="30.75">
      <c r="A48" s="30" t="s">
        <v>252</v>
      </c>
      <c r="B48" s="31" t="s">
        <v>250</v>
      </c>
      <c r="C48" s="31" t="s">
        <v>251</v>
      </c>
      <c r="D48" s="31"/>
      <c r="E48" s="32">
        <f>E49</f>
        <v>60</v>
      </c>
    </row>
    <row r="49" spans="1:5" ht="30.75">
      <c r="A49" s="30" t="s">
        <v>67</v>
      </c>
      <c r="B49" s="31" t="s">
        <v>250</v>
      </c>
      <c r="C49" s="31" t="s">
        <v>251</v>
      </c>
      <c r="D49" s="31" t="s">
        <v>68</v>
      </c>
      <c r="E49" s="68">
        <v>60</v>
      </c>
    </row>
    <row r="50" spans="1:5" s="46" customFormat="1" ht="46.5">
      <c r="A50" s="45" t="s">
        <v>214</v>
      </c>
      <c r="B50" s="31" t="s">
        <v>123</v>
      </c>
      <c r="C50" s="31" t="s">
        <v>212</v>
      </c>
      <c r="D50" s="31"/>
      <c r="E50" s="32">
        <f>E51</f>
        <v>154.5</v>
      </c>
    </row>
    <row r="51" spans="1:5" ht="30.75">
      <c r="A51" s="30" t="s">
        <v>150</v>
      </c>
      <c r="B51" s="31" t="s">
        <v>123</v>
      </c>
      <c r="C51" s="31" t="s">
        <v>211</v>
      </c>
      <c r="D51" s="31"/>
      <c r="E51" s="32">
        <f>E52</f>
        <v>154.5</v>
      </c>
    </row>
    <row r="52" spans="1:5" ht="30.75">
      <c r="A52" s="30" t="s">
        <v>67</v>
      </c>
      <c r="B52" s="31" t="s">
        <v>123</v>
      </c>
      <c r="C52" s="31" t="s">
        <v>211</v>
      </c>
      <c r="D52" s="31" t="s">
        <v>68</v>
      </c>
      <c r="E52" s="68">
        <v>154.5</v>
      </c>
    </row>
    <row r="53" spans="1:5" ht="15">
      <c r="A53" s="27" t="s">
        <v>83</v>
      </c>
      <c r="B53" s="35" t="s">
        <v>84</v>
      </c>
      <c r="C53" s="35"/>
      <c r="D53" s="35"/>
      <c r="E53" s="71">
        <f>E54</f>
        <v>10616.3</v>
      </c>
    </row>
    <row r="54" spans="1:5" ht="15">
      <c r="A54" s="30" t="s">
        <v>85</v>
      </c>
      <c r="B54" s="31" t="s">
        <v>86</v>
      </c>
      <c r="C54" s="31"/>
      <c r="D54" s="31"/>
      <c r="E54" s="32">
        <f>E55</f>
        <v>10616.3</v>
      </c>
    </row>
    <row r="55" spans="1:5" ht="62.25">
      <c r="A55" s="45" t="s">
        <v>225</v>
      </c>
      <c r="B55" s="31" t="s">
        <v>86</v>
      </c>
      <c r="C55" s="31" t="s">
        <v>126</v>
      </c>
      <c r="D55" s="31"/>
      <c r="E55" s="32">
        <f>E56</f>
        <v>10616.3</v>
      </c>
    </row>
    <row r="56" spans="1:5" ht="15">
      <c r="A56" s="30" t="s">
        <v>85</v>
      </c>
      <c r="B56" s="31" t="s">
        <v>86</v>
      </c>
      <c r="C56" s="31" t="s">
        <v>125</v>
      </c>
      <c r="D56" s="31"/>
      <c r="E56" s="32">
        <f>E57</f>
        <v>10616.3</v>
      </c>
    </row>
    <row r="57" spans="1:5" ht="30.75">
      <c r="A57" s="30" t="s">
        <v>67</v>
      </c>
      <c r="B57" s="31" t="s">
        <v>86</v>
      </c>
      <c r="C57" s="31" t="s">
        <v>125</v>
      </c>
      <c r="D57" s="31" t="s">
        <v>68</v>
      </c>
      <c r="E57" s="68">
        <v>10616.3</v>
      </c>
    </row>
    <row r="58" spans="1:5" s="46" customFormat="1" ht="15">
      <c r="A58" s="27" t="s">
        <v>87</v>
      </c>
      <c r="B58" s="35" t="s">
        <v>88</v>
      </c>
      <c r="C58" s="35"/>
      <c r="D58" s="35"/>
      <c r="E58" s="71">
        <f>E59+E65+E69</f>
        <v>9518.6</v>
      </c>
    </row>
    <row r="59" spans="1:5" ht="15">
      <c r="A59" s="25" t="s">
        <v>89</v>
      </c>
      <c r="B59" s="31" t="s">
        <v>90</v>
      </c>
      <c r="C59" s="31"/>
      <c r="D59" s="31"/>
      <c r="E59" s="32">
        <f>E60</f>
        <v>976.0999999999999</v>
      </c>
    </row>
    <row r="60" spans="1:5" ht="78">
      <c r="A60" s="45" t="s">
        <v>226</v>
      </c>
      <c r="B60" s="31" t="s">
        <v>90</v>
      </c>
      <c r="C60" s="31" t="s">
        <v>130</v>
      </c>
      <c r="D60" s="31"/>
      <c r="E60" s="32">
        <f>E61+E63</f>
        <v>976.0999999999999</v>
      </c>
    </row>
    <row r="61" spans="1:10" ht="15">
      <c r="A61" s="30" t="s">
        <v>128</v>
      </c>
      <c r="B61" s="31" t="s">
        <v>90</v>
      </c>
      <c r="C61" s="31" t="s">
        <v>127</v>
      </c>
      <c r="D61" s="31"/>
      <c r="E61" s="32">
        <f>SUM(E62:E62)</f>
        <v>222.8</v>
      </c>
      <c r="J61" s="23"/>
    </row>
    <row r="62" spans="1:10" ht="30.75">
      <c r="A62" s="30" t="s">
        <v>67</v>
      </c>
      <c r="B62" s="31" t="s">
        <v>90</v>
      </c>
      <c r="C62" s="31" t="s">
        <v>127</v>
      </c>
      <c r="D62" s="31" t="s">
        <v>68</v>
      </c>
      <c r="E62" s="68">
        <v>222.8</v>
      </c>
      <c r="F62" s="23" t="s">
        <v>108</v>
      </c>
      <c r="J62" s="23"/>
    </row>
    <row r="63" spans="1:5" ht="46.5">
      <c r="A63" s="30" t="s">
        <v>107</v>
      </c>
      <c r="B63" s="31" t="s">
        <v>90</v>
      </c>
      <c r="C63" s="31" t="s">
        <v>129</v>
      </c>
      <c r="D63" s="31"/>
      <c r="E63" s="32">
        <f>E64</f>
        <v>753.3</v>
      </c>
    </row>
    <row r="64" spans="1:5" ht="30.75">
      <c r="A64" s="30" t="s">
        <v>67</v>
      </c>
      <c r="B64" s="31" t="s">
        <v>90</v>
      </c>
      <c r="C64" s="31" t="s">
        <v>129</v>
      </c>
      <c r="D64" s="31" t="s">
        <v>68</v>
      </c>
      <c r="E64" s="68">
        <v>753.3</v>
      </c>
    </row>
    <row r="65" spans="1:5" ht="15">
      <c r="A65" s="30" t="s">
        <v>91</v>
      </c>
      <c r="B65" s="31" t="s">
        <v>92</v>
      </c>
      <c r="C65" s="31"/>
      <c r="D65" s="31"/>
      <c r="E65" s="32">
        <f>E66</f>
        <v>70</v>
      </c>
    </row>
    <row r="66" spans="1:5" ht="78">
      <c r="A66" s="45" t="s">
        <v>226</v>
      </c>
      <c r="B66" s="31" t="s">
        <v>92</v>
      </c>
      <c r="C66" s="31" t="s">
        <v>130</v>
      </c>
      <c r="D66" s="31"/>
      <c r="E66" s="32">
        <f>E67</f>
        <v>70</v>
      </c>
    </row>
    <row r="67" spans="1:5" ht="15">
      <c r="A67" s="30" t="s">
        <v>132</v>
      </c>
      <c r="B67" s="31" t="s">
        <v>92</v>
      </c>
      <c r="C67" s="31" t="s">
        <v>131</v>
      </c>
      <c r="D67" s="31"/>
      <c r="E67" s="32">
        <f>SUM(E68:E68)</f>
        <v>70</v>
      </c>
    </row>
    <row r="68" spans="1:5" ht="30.75">
      <c r="A68" s="30" t="s">
        <v>67</v>
      </c>
      <c r="B68" s="31" t="s">
        <v>92</v>
      </c>
      <c r="C68" s="31" t="s">
        <v>131</v>
      </c>
      <c r="D68" s="31" t="s">
        <v>68</v>
      </c>
      <c r="E68" s="68">
        <v>70</v>
      </c>
    </row>
    <row r="69" spans="1:5" ht="15">
      <c r="A69" s="30" t="s">
        <v>94</v>
      </c>
      <c r="B69" s="31" t="s">
        <v>95</v>
      </c>
      <c r="C69" s="31"/>
      <c r="D69" s="31"/>
      <c r="E69" s="32">
        <f>E70+E75</f>
        <v>8472.5</v>
      </c>
    </row>
    <row r="70" spans="1:5" ht="78">
      <c r="A70" s="45" t="s">
        <v>226</v>
      </c>
      <c r="B70" s="31" t="s">
        <v>95</v>
      </c>
      <c r="C70" s="31" t="s">
        <v>130</v>
      </c>
      <c r="D70" s="31"/>
      <c r="E70" s="32">
        <f>E71+E73</f>
        <v>8472.5</v>
      </c>
    </row>
    <row r="71" spans="1:5" ht="30.75">
      <c r="A71" s="30" t="s">
        <v>96</v>
      </c>
      <c r="B71" s="31" t="s">
        <v>95</v>
      </c>
      <c r="C71" s="31" t="s">
        <v>133</v>
      </c>
      <c r="D71" s="31"/>
      <c r="E71" s="32">
        <f>E72</f>
        <v>8251.5</v>
      </c>
    </row>
    <row r="72" spans="1:6" ht="30.75">
      <c r="A72" s="30" t="s">
        <v>67</v>
      </c>
      <c r="B72" s="31" t="s">
        <v>95</v>
      </c>
      <c r="C72" s="31" t="s">
        <v>133</v>
      </c>
      <c r="D72" s="31" t="s">
        <v>68</v>
      </c>
      <c r="E72" s="68">
        <v>8251.5</v>
      </c>
      <c r="F72" s="23" t="s">
        <v>111</v>
      </c>
    </row>
    <row r="73" spans="1:5" ht="15">
      <c r="A73" s="30" t="s">
        <v>141</v>
      </c>
      <c r="B73" s="31" t="s">
        <v>95</v>
      </c>
      <c r="C73" s="31" t="s">
        <v>138</v>
      </c>
      <c r="D73" s="31"/>
      <c r="E73" s="32">
        <f>SUM(E74:E74)</f>
        <v>221</v>
      </c>
    </row>
    <row r="74" spans="1:5" ht="30.75">
      <c r="A74" s="30" t="s">
        <v>67</v>
      </c>
      <c r="B74" s="31" t="s">
        <v>95</v>
      </c>
      <c r="C74" s="31" t="s">
        <v>138</v>
      </c>
      <c r="D74" s="31" t="s">
        <v>68</v>
      </c>
      <c r="E74" s="68">
        <v>221</v>
      </c>
    </row>
    <row r="75" spans="1:5" s="94" customFormat="1" ht="59.25" customHeight="1" hidden="1">
      <c r="A75" s="96" t="s">
        <v>227</v>
      </c>
      <c r="B75" s="92" t="s">
        <v>95</v>
      </c>
      <c r="C75" s="92" t="s">
        <v>159</v>
      </c>
      <c r="D75" s="92"/>
      <c r="E75" s="93">
        <f>E76</f>
        <v>0</v>
      </c>
    </row>
    <row r="76" spans="1:10" s="94" customFormat="1" ht="62.25" hidden="1">
      <c r="A76" s="91" t="s">
        <v>161</v>
      </c>
      <c r="B76" s="92" t="s">
        <v>95</v>
      </c>
      <c r="C76" s="92" t="s">
        <v>160</v>
      </c>
      <c r="D76" s="92"/>
      <c r="E76" s="93">
        <f>E77</f>
        <v>0</v>
      </c>
      <c r="J76" s="95"/>
    </row>
    <row r="77" spans="1:10" s="94" customFormat="1" ht="30.75" hidden="1">
      <c r="A77" s="91" t="s">
        <v>67</v>
      </c>
      <c r="B77" s="92" t="s">
        <v>95</v>
      </c>
      <c r="C77" s="92" t="s">
        <v>160</v>
      </c>
      <c r="D77" s="92" t="s">
        <v>68</v>
      </c>
      <c r="E77" s="93"/>
      <c r="J77" s="95"/>
    </row>
    <row r="78" spans="1:5" s="42" customFormat="1" ht="15">
      <c r="A78" s="27" t="s">
        <v>167</v>
      </c>
      <c r="B78" s="35" t="s">
        <v>162</v>
      </c>
      <c r="C78" s="35"/>
      <c r="D78" s="35"/>
      <c r="E78" s="71">
        <f>E79</f>
        <v>322.6</v>
      </c>
    </row>
    <row r="79" spans="1:5" ht="15">
      <c r="A79" s="30" t="s">
        <v>166</v>
      </c>
      <c r="B79" s="31" t="s">
        <v>163</v>
      </c>
      <c r="C79" s="31"/>
      <c r="D79" s="31"/>
      <c r="E79" s="32">
        <f>E80</f>
        <v>322.6</v>
      </c>
    </row>
    <row r="80" spans="1:5" s="69" customFormat="1" ht="62.25">
      <c r="A80" s="45" t="s">
        <v>228</v>
      </c>
      <c r="B80" s="31" t="s">
        <v>163</v>
      </c>
      <c r="C80" s="31" t="s">
        <v>168</v>
      </c>
      <c r="D80" s="31"/>
      <c r="E80" s="32">
        <f>E81</f>
        <v>322.6</v>
      </c>
    </row>
    <row r="81" spans="1:5" ht="18" customHeight="1">
      <c r="A81" s="30" t="s">
        <v>165</v>
      </c>
      <c r="B81" s="31" t="s">
        <v>163</v>
      </c>
      <c r="C81" s="31" t="s">
        <v>164</v>
      </c>
      <c r="D81" s="31"/>
      <c r="E81" s="32">
        <f>E82</f>
        <v>322.6</v>
      </c>
    </row>
    <row r="82" spans="1:5" ht="30.75">
      <c r="A82" s="30" t="s">
        <v>67</v>
      </c>
      <c r="B82" s="31" t="s">
        <v>163</v>
      </c>
      <c r="C82" s="31" t="s">
        <v>164</v>
      </c>
      <c r="D82" s="31" t="s">
        <v>68</v>
      </c>
      <c r="E82" s="68">
        <v>322.6</v>
      </c>
    </row>
    <row r="83" spans="1:5" ht="15">
      <c r="A83" s="27" t="s">
        <v>145</v>
      </c>
      <c r="B83" s="35" t="s">
        <v>144</v>
      </c>
      <c r="C83" s="35"/>
      <c r="D83" s="35"/>
      <c r="E83" s="71">
        <f>E84+E88</f>
        <v>50.7</v>
      </c>
    </row>
    <row r="84" spans="1:5" ht="15">
      <c r="A84" s="30" t="s">
        <v>143</v>
      </c>
      <c r="B84" s="31" t="s">
        <v>142</v>
      </c>
      <c r="C84" s="31"/>
      <c r="D84" s="31"/>
      <c r="E84" s="32">
        <f>E85</f>
        <v>50.7</v>
      </c>
    </row>
    <row r="85" spans="1:5" ht="63" customHeight="1">
      <c r="A85" s="45" t="s">
        <v>229</v>
      </c>
      <c r="B85" s="31" t="s">
        <v>142</v>
      </c>
      <c r="C85" s="31" t="s">
        <v>139</v>
      </c>
      <c r="D85" s="31"/>
      <c r="E85" s="32">
        <f>E86</f>
        <v>50.7</v>
      </c>
    </row>
    <row r="86" spans="1:5" ht="15">
      <c r="A86" s="30" t="s">
        <v>100</v>
      </c>
      <c r="B86" s="31" t="s">
        <v>142</v>
      </c>
      <c r="C86" s="31" t="s">
        <v>140</v>
      </c>
      <c r="D86" s="31"/>
      <c r="E86" s="32">
        <f>E87</f>
        <v>50.7</v>
      </c>
    </row>
    <row r="87" spans="1:5" ht="15">
      <c r="A87" s="30" t="s">
        <v>101</v>
      </c>
      <c r="B87" s="31" t="s">
        <v>142</v>
      </c>
      <c r="C87" s="31" t="s">
        <v>140</v>
      </c>
      <c r="D87" s="31" t="s">
        <v>102</v>
      </c>
      <c r="E87" s="68">
        <v>50.7</v>
      </c>
    </row>
    <row r="88" spans="1:5" ht="15" hidden="1">
      <c r="A88" s="30" t="s">
        <v>149</v>
      </c>
      <c r="B88" s="31" t="s">
        <v>146</v>
      </c>
      <c r="C88" s="31"/>
      <c r="D88" s="31"/>
      <c r="E88" s="32">
        <f>E89</f>
        <v>0</v>
      </c>
    </row>
    <row r="89" spans="1:5" ht="46.5" hidden="1">
      <c r="A89" s="30" t="s">
        <v>148</v>
      </c>
      <c r="B89" s="31" t="s">
        <v>146</v>
      </c>
      <c r="C89" s="31" t="s">
        <v>147</v>
      </c>
      <c r="D89" s="31"/>
      <c r="E89" s="32">
        <f>E90</f>
        <v>0</v>
      </c>
    </row>
    <row r="90" spans="1:5" ht="15" hidden="1">
      <c r="A90" s="30" t="s">
        <v>73</v>
      </c>
      <c r="B90" s="31" t="s">
        <v>146</v>
      </c>
      <c r="C90" s="31" t="s">
        <v>147</v>
      </c>
      <c r="D90" s="31" t="s">
        <v>74</v>
      </c>
      <c r="E90" s="68"/>
    </row>
    <row r="91" spans="1:5" ht="15">
      <c r="A91" s="27" t="s">
        <v>145</v>
      </c>
      <c r="B91" s="35" t="s">
        <v>254</v>
      </c>
      <c r="C91" s="35"/>
      <c r="D91" s="35"/>
      <c r="E91" s="71">
        <f>E92</f>
        <v>145</v>
      </c>
    </row>
    <row r="92" spans="1:5" ht="15">
      <c r="A92" s="30" t="s">
        <v>143</v>
      </c>
      <c r="B92" s="31" t="s">
        <v>255</v>
      </c>
      <c r="C92" s="31"/>
      <c r="D92" s="31"/>
      <c r="E92" s="32">
        <f>E93</f>
        <v>145</v>
      </c>
    </row>
    <row r="93" spans="1:5" ht="63" customHeight="1">
      <c r="A93" s="45" t="s">
        <v>259</v>
      </c>
      <c r="B93" s="31" t="s">
        <v>255</v>
      </c>
      <c r="C93" s="31" t="s">
        <v>257</v>
      </c>
      <c r="D93" s="31"/>
      <c r="E93" s="32">
        <f>E94</f>
        <v>145</v>
      </c>
    </row>
    <row r="94" spans="1:5" ht="30.75">
      <c r="A94" s="30" t="s">
        <v>258</v>
      </c>
      <c r="B94" s="31" t="s">
        <v>255</v>
      </c>
      <c r="C94" s="31" t="s">
        <v>256</v>
      </c>
      <c r="D94" s="31"/>
      <c r="E94" s="32">
        <f>E95</f>
        <v>145</v>
      </c>
    </row>
    <row r="95" spans="1:5" ht="30.75">
      <c r="A95" s="30" t="s">
        <v>67</v>
      </c>
      <c r="B95" s="31" t="s">
        <v>255</v>
      </c>
      <c r="C95" s="31" t="s">
        <v>256</v>
      </c>
      <c r="D95" s="31" t="s">
        <v>68</v>
      </c>
      <c r="E95" s="68">
        <v>145</v>
      </c>
    </row>
    <row r="96" spans="1:5" ht="46.5">
      <c r="A96" s="27" t="s">
        <v>135</v>
      </c>
      <c r="B96" s="35" t="s">
        <v>98</v>
      </c>
      <c r="C96" s="35"/>
      <c r="D96" s="35"/>
      <c r="E96" s="71">
        <f>E97</f>
        <v>13791.3</v>
      </c>
    </row>
    <row r="97" spans="1:5" ht="15">
      <c r="A97" s="30" t="s">
        <v>134</v>
      </c>
      <c r="B97" s="31" t="s">
        <v>99</v>
      </c>
      <c r="C97" s="31"/>
      <c r="D97" s="31"/>
      <c r="E97" s="32">
        <f>E98</f>
        <v>13791.3</v>
      </c>
    </row>
    <row r="98" spans="1:5" ht="62.25">
      <c r="A98" s="45" t="s">
        <v>230</v>
      </c>
      <c r="B98" s="31" t="s">
        <v>99</v>
      </c>
      <c r="C98" s="31" t="s">
        <v>216</v>
      </c>
      <c r="D98" s="31"/>
      <c r="E98" s="32">
        <f>E99</f>
        <v>13791.3</v>
      </c>
    </row>
    <row r="99" spans="1:5" ht="15">
      <c r="A99" s="30" t="s">
        <v>100</v>
      </c>
      <c r="B99" s="31" t="s">
        <v>99</v>
      </c>
      <c r="C99" s="31" t="s">
        <v>215</v>
      </c>
      <c r="D99" s="31"/>
      <c r="E99" s="32">
        <f>E100</f>
        <v>13791.3</v>
      </c>
    </row>
    <row r="100" spans="1:5" ht="15">
      <c r="A100" s="30" t="s">
        <v>101</v>
      </c>
      <c r="B100" s="31" t="s">
        <v>99</v>
      </c>
      <c r="C100" s="31" t="s">
        <v>215</v>
      </c>
      <c r="D100" s="31" t="s">
        <v>102</v>
      </c>
      <c r="E100" s="68">
        <v>13791.3</v>
      </c>
    </row>
  </sheetData>
  <sheetProtection/>
  <mergeCells count="15">
    <mergeCell ref="A6:E6"/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A11:A12"/>
    <mergeCell ref="B11:B12"/>
    <mergeCell ref="C11:C12"/>
    <mergeCell ref="D11:D12"/>
    <mergeCell ref="E11:E12"/>
  </mergeCells>
  <printOptions/>
  <pageMargins left="0.8267716535433072" right="0.4330708661417323" top="0.1968503937007874" bottom="0.3937007874015748" header="0.2755905511811024" footer="0.5118110236220472"/>
  <pageSetup fitToHeight="5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tabSelected="1" zoomScale="90" zoomScaleNormal="90" zoomScalePageLayoutView="0" workbookViewId="0" topLeftCell="A1">
      <selection activeCell="G12" sqref="G12"/>
    </sheetView>
  </sheetViews>
  <sheetFormatPr defaultColWidth="9.140625" defaultRowHeight="15"/>
  <cols>
    <col min="1" max="1" width="55.7109375" style="25" customWidth="1"/>
    <col min="2" max="2" width="12.00390625" style="23" customWidth="1"/>
    <col min="3" max="3" width="16.421875" style="23" customWidth="1"/>
    <col min="4" max="4" width="8.28125" style="23" customWidth="1"/>
    <col min="5" max="5" width="11.7109375" style="23" customWidth="1"/>
    <col min="6" max="6" width="11.421875" style="23" customWidth="1"/>
    <col min="7" max="16384" width="9.140625" style="23" customWidth="1"/>
  </cols>
  <sheetData>
    <row r="1" spans="1:7" s="22" customFormat="1" ht="18">
      <c r="A1" s="110" t="s">
        <v>52</v>
      </c>
      <c r="B1" s="110"/>
      <c r="C1" s="110"/>
      <c r="D1" s="110"/>
      <c r="E1" s="110"/>
      <c r="F1" s="110"/>
      <c r="G1" s="67"/>
    </row>
    <row r="2" spans="1:7" s="22" customFormat="1" ht="18.75" customHeight="1">
      <c r="A2" s="110" t="s">
        <v>218</v>
      </c>
      <c r="B2" s="110"/>
      <c r="C2" s="110"/>
      <c r="D2" s="110"/>
      <c r="E2" s="110"/>
      <c r="F2" s="110"/>
      <c r="G2" s="67"/>
    </row>
    <row r="3" spans="1:7" s="22" customFormat="1" ht="18.75" customHeight="1">
      <c r="A3" s="110" t="s">
        <v>2</v>
      </c>
      <c r="B3" s="110"/>
      <c r="C3" s="110"/>
      <c r="D3" s="110"/>
      <c r="E3" s="110"/>
      <c r="F3" s="110"/>
      <c r="G3" s="67"/>
    </row>
    <row r="4" spans="1:7" s="22" customFormat="1" ht="18">
      <c r="A4" s="110" t="str">
        <f>'Прил.5 по разд.'!A4:E4</f>
        <v>от "25" декабря 2020 года № 159</v>
      </c>
      <c r="B4" s="110"/>
      <c r="C4" s="110"/>
      <c r="D4" s="110"/>
      <c r="E4" s="110"/>
      <c r="F4" s="110"/>
      <c r="G4" s="67"/>
    </row>
    <row r="5" spans="1:7" s="22" customFormat="1" ht="18.75" customHeight="1">
      <c r="A5" s="110" t="s">
        <v>219</v>
      </c>
      <c r="B5" s="110"/>
      <c r="C5" s="110"/>
      <c r="D5" s="110"/>
      <c r="E5" s="110"/>
      <c r="F5" s="110"/>
      <c r="G5" s="67"/>
    </row>
    <row r="6" spans="1:7" s="22" customFormat="1" ht="18.75" customHeight="1">
      <c r="A6" s="110" t="s">
        <v>2</v>
      </c>
      <c r="B6" s="110"/>
      <c r="C6" s="110"/>
      <c r="D6" s="110"/>
      <c r="E6" s="110"/>
      <c r="F6" s="110"/>
      <c r="G6" s="67"/>
    </row>
    <row r="7" spans="1:7" s="22" customFormat="1" ht="18.75" customHeight="1">
      <c r="A7" s="110" t="str">
        <f>'Прил.5 по разд.'!A7:E7</f>
        <v>на 2021 год и плановый период 2022 и 2023 годов»</v>
      </c>
      <c r="B7" s="110"/>
      <c r="C7" s="110"/>
      <c r="D7" s="110"/>
      <c r="E7" s="110"/>
      <c r="F7" s="110"/>
      <c r="G7" s="67"/>
    </row>
    <row r="8" spans="1:5" ht="17.25">
      <c r="A8" s="111"/>
      <c r="B8" s="111"/>
      <c r="C8" s="111"/>
      <c r="D8" s="111"/>
      <c r="E8" s="111"/>
    </row>
    <row r="9" spans="1:6" ht="102.75" customHeight="1">
      <c r="A9" s="112" t="s">
        <v>231</v>
      </c>
      <c r="B9" s="112"/>
      <c r="C9" s="112"/>
      <c r="D9" s="112"/>
      <c r="E9" s="112"/>
      <c r="F9" s="112"/>
    </row>
    <row r="10" spans="1:6" s="25" customFormat="1" ht="15">
      <c r="A10" s="113" t="s">
        <v>7</v>
      </c>
      <c r="B10" s="113"/>
      <c r="C10" s="113"/>
      <c r="D10" s="113"/>
      <c r="E10" s="113"/>
      <c r="F10" s="113"/>
    </row>
    <row r="11" spans="1:6" s="25" customFormat="1" ht="15">
      <c r="A11" s="114" t="s">
        <v>54</v>
      </c>
      <c r="B11" s="114" t="s">
        <v>55</v>
      </c>
      <c r="C11" s="114" t="s">
        <v>56</v>
      </c>
      <c r="D11" s="114" t="s">
        <v>57</v>
      </c>
      <c r="E11" s="116" t="s">
        <v>58</v>
      </c>
      <c r="F11" s="116"/>
    </row>
    <row r="12" spans="1:6" s="25" customFormat="1" ht="15">
      <c r="A12" s="115"/>
      <c r="B12" s="115"/>
      <c r="C12" s="115"/>
      <c r="D12" s="115"/>
      <c r="E12" s="38" t="s">
        <v>158</v>
      </c>
      <c r="F12" s="38" t="s">
        <v>210</v>
      </c>
    </row>
    <row r="13" spans="1:6" s="25" customFormat="1" ht="15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</row>
    <row r="14" spans="1:10" s="25" customFormat="1" ht="15">
      <c r="A14" s="27" t="s">
        <v>59</v>
      </c>
      <c r="B14" s="33"/>
      <c r="C14" s="27"/>
      <c r="D14" s="27"/>
      <c r="E14" s="37">
        <f>E15+E41+E46+E53+E58+E78+E91+E96+E83+E101</f>
        <v>41200.3</v>
      </c>
      <c r="F14" s="37">
        <f>F15+F41+F46+F53+F58+F78+F91+F96+F83+F101</f>
        <v>41729.49999999999</v>
      </c>
      <c r="J14" s="56"/>
    </row>
    <row r="15" spans="1:10" s="25" customFormat="1" ht="15">
      <c r="A15" s="27" t="s">
        <v>60</v>
      </c>
      <c r="B15" s="43" t="s">
        <v>61</v>
      </c>
      <c r="C15" s="29"/>
      <c r="D15" s="29"/>
      <c r="E15" s="62">
        <f>E18+E27+E31+E35</f>
        <v>7530.7</v>
      </c>
      <c r="F15" s="62">
        <f>F18+F27+F31+F35</f>
        <v>7538.7</v>
      </c>
      <c r="J15" s="56"/>
    </row>
    <row r="16" spans="1:10" s="25" customFormat="1" ht="30.75" hidden="1">
      <c r="A16" s="30" t="s">
        <v>67</v>
      </c>
      <c r="B16" s="31" t="s">
        <v>66</v>
      </c>
      <c r="C16" s="31" t="s">
        <v>152</v>
      </c>
      <c r="D16" s="31" t="s">
        <v>68</v>
      </c>
      <c r="E16" s="68">
        <v>0</v>
      </c>
      <c r="F16" s="68">
        <v>0</v>
      </c>
      <c r="J16" s="56"/>
    </row>
    <row r="17" spans="1:10" s="25" customFormat="1" ht="15" hidden="1">
      <c r="A17" s="30" t="s">
        <v>69</v>
      </c>
      <c r="B17" s="31" t="s">
        <v>66</v>
      </c>
      <c r="C17" s="31" t="s">
        <v>113</v>
      </c>
      <c r="D17" s="31" t="s">
        <v>70</v>
      </c>
      <c r="E17" s="32"/>
      <c r="F17" s="32"/>
      <c r="J17" s="56"/>
    </row>
    <row r="18" spans="1:10" ht="62.25">
      <c r="A18" s="30" t="s">
        <v>71</v>
      </c>
      <c r="B18" s="31" t="s">
        <v>72</v>
      </c>
      <c r="C18" s="31"/>
      <c r="D18" s="31"/>
      <c r="E18" s="71">
        <f>E19</f>
        <v>7483.3</v>
      </c>
      <c r="F18" s="71">
        <f>F19</f>
        <v>7491</v>
      </c>
      <c r="J18" s="46"/>
    </row>
    <row r="19" spans="1:10" ht="62.25">
      <c r="A19" s="45" t="s">
        <v>223</v>
      </c>
      <c r="B19" s="31" t="s">
        <v>72</v>
      </c>
      <c r="C19" s="31" t="s">
        <v>117</v>
      </c>
      <c r="D19" s="31"/>
      <c r="E19" s="32">
        <f>E20+E25</f>
        <v>7483.3</v>
      </c>
      <c r="F19" s="32">
        <f>F20+F25</f>
        <v>7491</v>
      </c>
      <c r="J19" s="46"/>
    </row>
    <row r="20" spans="1:10" ht="30.75">
      <c r="A20" s="30" t="s">
        <v>63</v>
      </c>
      <c r="B20" s="31" t="s">
        <v>72</v>
      </c>
      <c r="C20" s="31" t="s">
        <v>114</v>
      </c>
      <c r="D20" s="31"/>
      <c r="E20" s="32">
        <f>E21+E22+E23+E24</f>
        <v>6836.3</v>
      </c>
      <c r="F20" s="32">
        <f>F21+F22+F23+F24</f>
        <v>6844</v>
      </c>
      <c r="J20" s="46"/>
    </row>
    <row r="21" spans="1:10" ht="78">
      <c r="A21" s="30" t="s">
        <v>64</v>
      </c>
      <c r="B21" s="31" t="s">
        <v>72</v>
      </c>
      <c r="C21" s="31" t="s">
        <v>114</v>
      </c>
      <c r="D21" s="31" t="s">
        <v>65</v>
      </c>
      <c r="E21" s="68">
        <f>3989.9+1205+10+4</f>
        <v>5208.9</v>
      </c>
      <c r="F21" s="68">
        <f>3989.9+1205+10+4</f>
        <v>5208.9</v>
      </c>
      <c r="J21" s="46"/>
    </row>
    <row r="22" spans="1:10" ht="30.75">
      <c r="A22" s="30" t="s">
        <v>67</v>
      </c>
      <c r="B22" s="31" t="s">
        <v>72</v>
      </c>
      <c r="C22" s="31" t="s">
        <v>114</v>
      </c>
      <c r="D22" s="31" t="s">
        <v>68</v>
      </c>
      <c r="E22" s="68">
        <v>1557.8</v>
      </c>
      <c r="F22" s="68">
        <v>1565.5</v>
      </c>
      <c r="J22" s="46"/>
    </row>
    <row r="23" spans="1:10" ht="15">
      <c r="A23" s="30" t="s">
        <v>73</v>
      </c>
      <c r="B23" s="31" t="s">
        <v>72</v>
      </c>
      <c r="C23" s="31" t="s">
        <v>114</v>
      </c>
      <c r="D23" s="31" t="s">
        <v>74</v>
      </c>
      <c r="E23" s="32"/>
      <c r="F23" s="32"/>
      <c r="J23" s="46"/>
    </row>
    <row r="24" spans="1:10" ht="15">
      <c r="A24" s="30" t="s">
        <v>69</v>
      </c>
      <c r="B24" s="31" t="s">
        <v>72</v>
      </c>
      <c r="C24" s="31" t="s">
        <v>114</v>
      </c>
      <c r="D24" s="31" t="s">
        <v>70</v>
      </c>
      <c r="E24" s="68">
        <f>49.3+7.8+12.5</f>
        <v>69.6</v>
      </c>
      <c r="F24" s="68">
        <f>49.3+7.8+12.5</f>
        <v>69.6</v>
      </c>
      <c r="J24" s="46"/>
    </row>
    <row r="25" spans="1:10" ht="46.5">
      <c r="A25" s="30" t="s">
        <v>75</v>
      </c>
      <c r="B25" s="31" t="s">
        <v>72</v>
      </c>
      <c r="C25" s="31" t="s">
        <v>115</v>
      </c>
      <c r="D25" s="31"/>
      <c r="E25" s="32">
        <f>E26</f>
        <v>647</v>
      </c>
      <c r="F25" s="32">
        <f>F26</f>
        <v>647</v>
      </c>
      <c r="J25" s="46"/>
    </row>
    <row r="26" spans="1:10" ht="78">
      <c r="A26" s="30" t="s">
        <v>64</v>
      </c>
      <c r="B26" s="31" t="s">
        <v>72</v>
      </c>
      <c r="C26" s="31" t="s">
        <v>115</v>
      </c>
      <c r="D26" s="31" t="s">
        <v>65</v>
      </c>
      <c r="E26" s="68">
        <v>647</v>
      </c>
      <c r="F26" s="68">
        <v>647</v>
      </c>
      <c r="J26" s="46"/>
    </row>
    <row r="27" spans="1:10" s="94" customFormat="1" ht="15" hidden="1">
      <c r="A27" s="91" t="s">
        <v>200</v>
      </c>
      <c r="B27" s="92" t="s">
        <v>198</v>
      </c>
      <c r="C27" s="92"/>
      <c r="D27" s="92"/>
      <c r="E27" s="93">
        <f aca="true" t="shared" si="0" ref="E27:F29">E28</f>
        <v>0</v>
      </c>
      <c r="F27" s="93">
        <f t="shared" si="0"/>
        <v>0</v>
      </c>
      <c r="J27" s="95"/>
    </row>
    <row r="28" spans="1:10" s="94" customFormat="1" ht="15" hidden="1">
      <c r="A28" s="96" t="s">
        <v>78</v>
      </c>
      <c r="B28" s="92" t="s">
        <v>198</v>
      </c>
      <c r="C28" s="92" t="s">
        <v>116</v>
      </c>
      <c r="D28" s="92"/>
      <c r="E28" s="93">
        <f t="shared" si="0"/>
        <v>0</v>
      </c>
      <c r="F28" s="93">
        <f t="shared" si="0"/>
        <v>0</v>
      </c>
      <c r="J28" s="95"/>
    </row>
    <row r="29" spans="1:10" s="94" customFormat="1" ht="30.75" hidden="1">
      <c r="A29" s="91" t="s">
        <v>201</v>
      </c>
      <c r="B29" s="92" t="s">
        <v>198</v>
      </c>
      <c r="C29" s="92" t="s">
        <v>199</v>
      </c>
      <c r="D29" s="92"/>
      <c r="E29" s="93">
        <f t="shared" si="0"/>
        <v>0</v>
      </c>
      <c r="F29" s="93">
        <f t="shared" si="0"/>
        <v>0</v>
      </c>
      <c r="J29" s="95"/>
    </row>
    <row r="30" spans="1:10" s="94" customFormat="1" ht="15" hidden="1">
      <c r="A30" s="91" t="s">
        <v>69</v>
      </c>
      <c r="B30" s="92" t="s">
        <v>198</v>
      </c>
      <c r="C30" s="92" t="s">
        <v>199</v>
      </c>
      <c r="D30" s="92" t="s">
        <v>70</v>
      </c>
      <c r="E30" s="93"/>
      <c r="F30" s="93"/>
      <c r="J30" s="95"/>
    </row>
    <row r="31" spans="1:10" ht="15">
      <c r="A31" s="30" t="s">
        <v>76</v>
      </c>
      <c r="B31" s="31" t="s">
        <v>77</v>
      </c>
      <c r="C31" s="31"/>
      <c r="D31" s="31"/>
      <c r="E31" s="71">
        <f aca="true" t="shared" si="1" ref="E31:F33">E32</f>
        <v>40</v>
      </c>
      <c r="F31" s="71">
        <f t="shared" si="1"/>
        <v>40</v>
      </c>
      <c r="J31" s="46"/>
    </row>
    <row r="32" spans="1:10" ht="62.25">
      <c r="A32" s="45" t="s">
        <v>223</v>
      </c>
      <c r="B32" s="31" t="s">
        <v>77</v>
      </c>
      <c r="C32" s="31" t="s">
        <v>117</v>
      </c>
      <c r="D32" s="31"/>
      <c r="E32" s="32">
        <f t="shared" si="1"/>
        <v>40</v>
      </c>
      <c r="F32" s="32">
        <f t="shared" si="1"/>
        <v>40</v>
      </c>
      <c r="J32" s="46"/>
    </row>
    <row r="33" spans="1:10" ht="15">
      <c r="A33" s="30" t="s">
        <v>79</v>
      </c>
      <c r="B33" s="31" t="s">
        <v>77</v>
      </c>
      <c r="C33" s="31" t="s">
        <v>213</v>
      </c>
      <c r="D33" s="31"/>
      <c r="E33" s="32">
        <f t="shared" si="1"/>
        <v>40</v>
      </c>
      <c r="F33" s="32">
        <f t="shared" si="1"/>
        <v>40</v>
      </c>
      <c r="J33" s="46"/>
    </row>
    <row r="34" spans="1:10" ht="15">
      <c r="A34" s="30" t="s">
        <v>69</v>
      </c>
      <c r="B34" s="31" t="s">
        <v>77</v>
      </c>
      <c r="C34" s="31" t="s">
        <v>213</v>
      </c>
      <c r="D34" s="31" t="s">
        <v>70</v>
      </c>
      <c r="E34" s="68">
        <v>40</v>
      </c>
      <c r="F34" s="68">
        <v>40</v>
      </c>
      <c r="J34" s="46"/>
    </row>
    <row r="35" spans="1:10" ht="15">
      <c r="A35" s="30" t="s">
        <v>80</v>
      </c>
      <c r="B35" s="31" t="s">
        <v>81</v>
      </c>
      <c r="C35" s="31"/>
      <c r="D35" s="31"/>
      <c r="E35" s="71">
        <f>E36</f>
        <v>7.4</v>
      </c>
      <c r="F35" s="71">
        <f>F36</f>
        <v>7.7</v>
      </c>
      <c r="J35" s="46"/>
    </row>
    <row r="36" spans="1:10" ht="62.25">
      <c r="A36" s="72" t="s">
        <v>224</v>
      </c>
      <c r="B36" s="31" t="s">
        <v>81</v>
      </c>
      <c r="C36" s="31" t="s">
        <v>119</v>
      </c>
      <c r="D36" s="31"/>
      <c r="E36" s="32">
        <f>E37+E39</f>
        <v>7.4</v>
      </c>
      <c r="F36" s="32">
        <f>F37+F39</f>
        <v>7.7</v>
      </c>
      <c r="J36" s="46"/>
    </row>
    <row r="37" spans="1:10" ht="46.5">
      <c r="A37" s="58" t="s">
        <v>82</v>
      </c>
      <c r="B37" s="31" t="s">
        <v>81</v>
      </c>
      <c r="C37" s="31" t="s">
        <v>118</v>
      </c>
      <c r="D37" s="31"/>
      <c r="E37" s="32">
        <f>E38</f>
        <v>0</v>
      </c>
      <c r="F37" s="32">
        <f>F38</f>
        <v>0</v>
      </c>
      <c r="J37" s="46"/>
    </row>
    <row r="38" spans="1:10" ht="30.75">
      <c r="A38" s="58" t="s">
        <v>67</v>
      </c>
      <c r="B38" s="31" t="s">
        <v>81</v>
      </c>
      <c r="C38" s="31" t="s">
        <v>118</v>
      </c>
      <c r="D38" s="31" t="s">
        <v>68</v>
      </c>
      <c r="E38" s="68"/>
      <c r="F38" s="68"/>
      <c r="J38" s="46"/>
    </row>
    <row r="39" spans="1:10" ht="15">
      <c r="A39" s="30" t="s">
        <v>121</v>
      </c>
      <c r="B39" s="31" t="s">
        <v>81</v>
      </c>
      <c r="C39" s="31" t="s">
        <v>120</v>
      </c>
      <c r="D39" s="31"/>
      <c r="E39" s="32">
        <f>E40</f>
        <v>7.4</v>
      </c>
      <c r="F39" s="32">
        <f>F40</f>
        <v>7.7</v>
      </c>
      <c r="J39" s="46"/>
    </row>
    <row r="40" spans="1:10" ht="30.75">
      <c r="A40" s="30" t="s">
        <v>67</v>
      </c>
      <c r="B40" s="31" t="s">
        <v>81</v>
      </c>
      <c r="C40" s="31" t="s">
        <v>120</v>
      </c>
      <c r="D40" s="31" t="s">
        <v>68</v>
      </c>
      <c r="E40" s="68">
        <v>7.4</v>
      </c>
      <c r="F40" s="68">
        <v>7.7</v>
      </c>
      <c r="J40" s="46"/>
    </row>
    <row r="41" spans="1:6" s="42" customFormat="1" ht="15">
      <c r="A41" s="33" t="s">
        <v>268</v>
      </c>
      <c r="B41" s="34" t="s">
        <v>265</v>
      </c>
      <c r="C41" s="34"/>
      <c r="D41" s="34"/>
      <c r="E41" s="55">
        <f>E42</f>
        <v>1186.8</v>
      </c>
      <c r="F41" s="55">
        <f>F42</f>
        <v>1286</v>
      </c>
    </row>
    <row r="42" spans="1:6" s="46" customFormat="1" ht="15">
      <c r="A42" s="101" t="s">
        <v>78</v>
      </c>
      <c r="B42" s="102" t="s">
        <v>265</v>
      </c>
      <c r="C42" s="102" t="s">
        <v>116</v>
      </c>
      <c r="D42" s="102"/>
      <c r="E42" s="103">
        <f>E43</f>
        <v>1186.8</v>
      </c>
      <c r="F42" s="103">
        <f>F43</f>
        <v>1286</v>
      </c>
    </row>
    <row r="43" spans="1:6" s="46" customFormat="1" ht="46.5">
      <c r="A43" s="101" t="s">
        <v>267</v>
      </c>
      <c r="B43" s="102" t="s">
        <v>265</v>
      </c>
      <c r="C43" s="102" t="s">
        <v>266</v>
      </c>
      <c r="D43" s="102"/>
      <c r="E43" s="103">
        <f>SUM(E44:E45)</f>
        <v>1186.8</v>
      </c>
      <c r="F43" s="103">
        <f>SUM(F44:F45)</f>
        <v>1286</v>
      </c>
    </row>
    <row r="44" spans="1:10" ht="78">
      <c r="A44" s="30" t="s">
        <v>64</v>
      </c>
      <c r="B44" s="31" t="s">
        <v>265</v>
      </c>
      <c r="C44" s="31" t="s">
        <v>266</v>
      </c>
      <c r="D44" s="31" t="s">
        <v>65</v>
      </c>
      <c r="E44" s="68">
        <v>1131.5</v>
      </c>
      <c r="F44" s="68">
        <v>1230.4</v>
      </c>
      <c r="J44" s="46"/>
    </row>
    <row r="45" spans="1:10" ht="30.75">
      <c r="A45" s="30" t="s">
        <v>67</v>
      </c>
      <c r="B45" s="31" t="s">
        <v>265</v>
      </c>
      <c r="C45" s="31" t="s">
        <v>266</v>
      </c>
      <c r="D45" s="31" t="s">
        <v>68</v>
      </c>
      <c r="E45" s="68">
        <v>55.3</v>
      </c>
      <c r="F45" s="68">
        <v>55.6</v>
      </c>
      <c r="J45" s="46"/>
    </row>
    <row r="46" spans="1:6" s="42" customFormat="1" ht="30.75">
      <c r="A46" s="27" t="s">
        <v>124</v>
      </c>
      <c r="B46" s="35" t="s">
        <v>122</v>
      </c>
      <c r="C46" s="35"/>
      <c r="D46" s="35"/>
      <c r="E46" s="71">
        <f>E47+E50</f>
        <v>209.5</v>
      </c>
      <c r="F46" s="71">
        <f>F47+F50</f>
        <v>209.5</v>
      </c>
    </row>
    <row r="47" spans="1:6" s="46" customFormat="1" ht="62.25">
      <c r="A47" s="45" t="s">
        <v>253</v>
      </c>
      <c r="B47" s="31" t="s">
        <v>250</v>
      </c>
      <c r="C47" s="31" t="s">
        <v>249</v>
      </c>
      <c r="D47" s="31"/>
      <c r="E47" s="32">
        <f>E48</f>
        <v>55</v>
      </c>
      <c r="F47" s="32">
        <f>F48</f>
        <v>55</v>
      </c>
    </row>
    <row r="48" spans="1:10" ht="30.75">
      <c r="A48" s="30" t="s">
        <v>252</v>
      </c>
      <c r="B48" s="31" t="s">
        <v>250</v>
      </c>
      <c r="C48" s="31" t="s">
        <v>251</v>
      </c>
      <c r="D48" s="31"/>
      <c r="E48" s="32">
        <f>E49</f>
        <v>55</v>
      </c>
      <c r="F48" s="32">
        <f>F49</f>
        <v>55</v>
      </c>
      <c r="J48" s="46"/>
    </row>
    <row r="49" spans="1:10" ht="30.75">
      <c r="A49" s="30" t="s">
        <v>67</v>
      </c>
      <c r="B49" s="31" t="s">
        <v>250</v>
      </c>
      <c r="C49" s="31" t="s">
        <v>251</v>
      </c>
      <c r="D49" s="31" t="s">
        <v>68</v>
      </c>
      <c r="E49" s="68">
        <v>55</v>
      </c>
      <c r="F49" s="68">
        <v>55</v>
      </c>
      <c r="J49" s="46"/>
    </row>
    <row r="50" spans="1:6" s="46" customFormat="1" ht="46.5">
      <c r="A50" s="45" t="s">
        <v>214</v>
      </c>
      <c r="B50" s="31" t="s">
        <v>123</v>
      </c>
      <c r="C50" s="31" t="s">
        <v>212</v>
      </c>
      <c r="D50" s="31"/>
      <c r="E50" s="32">
        <f>E51</f>
        <v>154.5</v>
      </c>
      <c r="F50" s="32">
        <f>F51</f>
        <v>154.5</v>
      </c>
    </row>
    <row r="51" spans="1:10" ht="30.75">
      <c r="A51" s="30" t="s">
        <v>150</v>
      </c>
      <c r="B51" s="31" t="s">
        <v>123</v>
      </c>
      <c r="C51" s="31" t="s">
        <v>211</v>
      </c>
      <c r="D51" s="31"/>
      <c r="E51" s="32">
        <f>E52</f>
        <v>154.5</v>
      </c>
      <c r="F51" s="32">
        <f>F52</f>
        <v>154.5</v>
      </c>
      <c r="J51" s="46"/>
    </row>
    <row r="52" spans="1:10" ht="30.75">
      <c r="A52" s="30" t="s">
        <v>67</v>
      </c>
      <c r="B52" s="31" t="s">
        <v>123</v>
      </c>
      <c r="C52" s="31" t="s">
        <v>211</v>
      </c>
      <c r="D52" s="31" t="s">
        <v>68</v>
      </c>
      <c r="E52" s="68">
        <v>154.5</v>
      </c>
      <c r="F52" s="68">
        <v>154.5</v>
      </c>
      <c r="J52" s="46"/>
    </row>
    <row r="53" spans="1:10" ht="15">
      <c r="A53" s="27" t="s">
        <v>83</v>
      </c>
      <c r="B53" s="35" t="s">
        <v>84</v>
      </c>
      <c r="C53" s="35"/>
      <c r="D53" s="35"/>
      <c r="E53" s="71">
        <f aca="true" t="shared" si="2" ref="E53:F56">E54</f>
        <v>7260.6</v>
      </c>
      <c r="F53" s="71">
        <f t="shared" si="2"/>
        <v>6476.1</v>
      </c>
      <c r="J53" s="46"/>
    </row>
    <row r="54" spans="1:10" ht="15">
      <c r="A54" s="30" t="s">
        <v>85</v>
      </c>
      <c r="B54" s="31" t="s">
        <v>86</v>
      </c>
      <c r="C54" s="31"/>
      <c r="D54" s="31"/>
      <c r="E54" s="32">
        <f t="shared" si="2"/>
        <v>7260.6</v>
      </c>
      <c r="F54" s="32">
        <f t="shared" si="2"/>
        <v>6476.1</v>
      </c>
      <c r="J54" s="46"/>
    </row>
    <row r="55" spans="1:10" ht="62.25">
      <c r="A55" s="45" t="s">
        <v>225</v>
      </c>
      <c r="B55" s="31" t="s">
        <v>86</v>
      </c>
      <c r="C55" s="31" t="s">
        <v>126</v>
      </c>
      <c r="D55" s="31"/>
      <c r="E55" s="32">
        <f t="shared" si="2"/>
        <v>7260.6</v>
      </c>
      <c r="F55" s="32">
        <f t="shared" si="2"/>
        <v>6476.1</v>
      </c>
      <c r="J55" s="46"/>
    </row>
    <row r="56" spans="1:10" ht="15">
      <c r="A56" s="30" t="s">
        <v>85</v>
      </c>
      <c r="B56" s="31" t="s">
        <v>86</v>
      </c>
      <c r="C56" s="31" t="s">
        <v>125</v>
      </c>
      <c r="D56" s="31"/>
      <c r="E56" s="32">
        <f t="shared" si="2"/>
        <v>7260.6</v>
      </c>
      <c r="F56" s="32">
        <f t="shared" si="2"/>
        <v>6476.1</v>
      </c>
      <c r="J56" s="46"/>
    </row>
    <row r="57" spans="1:10" ht="30.75">
      <c r="A57" s="30" t="s">
        <v>67</v>
      </c>
      <c r="B57" s="31" t="s">
        <v>86</v>
      </c>
      <c r="C57" s="31" t="s">
        <v>125</v>
      </c>
      <c r="D57" s="31" t="s">
        <v>68</v>
      </c>
      <c r="E57" s="68">
        <v>7260.6</v>
      </c>
      <c r="F57" s="68">
        <v>6476.1</v>
      </c>
      <c r="J57" s="46"/>
    </row>
    <row r="58" spans="1:6" s="46" customFormat="1" ht="15">
      <c r="A58" s="27" t="s">
        <v>87</v>
      </c>
      <c r="B58" s="35" t="s">
        <v>88</v>
      </c>
      <c r="C58" s="35"/>
      <c r="D58" s="35"/>
      <c r="E58" s="71">
        <f>E59+E65+E69</f>
        <v>9702.800000000001</v>
      </c>
      <c r="F58" s="71">
        <f>F59+F65+F69</f>
        <v>9887.4</v>
      </c>
    </row>
    <row r="59" spans="1:10" ht="15">
      <c r="A59" s="25" t="s">
        <v>89</v>
      </c>
      <c r="B59" s="31" t="s">
        <v>90</v>
      </c>
      <c r="C59" s="31"/>
      <c r="D59" s="31"/>
      <c r="E59" s="32">
        <f>E60</f>
        <v>976.0999999999999</v>
      </c>
      <c r="F59" s="32">
        <f>F60</f>
        <v>976.0999999999999</v>
      </c>
      <c r="J59" s="46"/>
    </row>
    <row r="60" spans="1:10" ht="78">
      <c r="A60" s="45" t="s">
        <v>226</v>
      </c>
      <c r="B60" s="31" t="s">
        <v>90</v>
      </c>
      <c r="C60" s="31" t="s">
        <v>130</v>
      </c>
      <c r="D60" s="31"/>
      <c r="E60" s="32">
        <f>E61+E63</f>
        <v>976.0999999999999</v>
      </c>
      <c r="F60" s="32">
        <f>F61+F63</f>
        <v>976.0999999999999</v>
      </c>
      <c r="J60" s="46"/>
    </row>
    <row r="61" spans="1:6" ht="15">
      <c r="A61" s="30" t="s">
        <v>128</v>
      </c>
      <c r="B61" s="31" t="s">
        <v>90</v>
      </c>
      <c r="C61" s="31" t="s">
        <v>127</v>
      </c>
      <c r="D61" s="31"/>
      <c r="E61" s="32">
        <f>SUM(E62:E62)</f>
        <v>222.8</v>
      </c>
      <c r="F61" s="32">
        <f>SUM(F62:F62)</f>
        <v>222.8</v>
      </c>
    </row>
    <row r="62" spans="1:6" ht="30.75">
      <c r="A62" s="30" t="s">
        <v>67</v>
      </c>
      <c r="B62" s="31" t="s">
        <v>90</v>
      </c>
      <c r="C62" s="31" t="s">
        <v>127</v>
      </c>
      <c r="D62" s="31" t="s">
        <v>68</v>
      </c>
      <c r="E62" s="68">
        <v>222.8</v>
      </c>
      <c r="F62" s="68">
        <v>222.8</v>
      </c>
    </row>
    <row r="63" spans="1:10" ht="46.5">
      <c r="A63" s="30" t="s">
        <v>107</v>
      </c>
      <c r="B63" s="31" t="s">
        <v>90</v>
      </c>
      <c r="C63" s="31" t="s">
        <v>129</v>
      </c>
      <c r="D63" s="31"/>
      <c r="E63" s="32">
        <f>E64</f>
        <v>753.3</v>
      </c>
      <c r="F63" s="32">
        <f>F64</f>
        <v>753.3</v>
      </c>
      <c r="J63" s="46"/>
    </row>
    <row r="64" spans="1:10" ht="30.75">
      <c r="A64" s="30" t="s">
        <v>67</v>
      </c>
      <c r="B64" s="31" t="s">
        <v>90</v>
      </c>
      <c r="C64" s="31" t="s">
        <v>129</v>
      </c>
      <c r="D64" s="31" t="s">
        <v>68</v>
      </c>
      <c r="E64" s="68">
        <v>753.3</v>
      </c>
      <c r="F64" s="68">
        <v>753.3</v>
      </c>
      <c r="J64" s="46"/>
    </row>
    <row r="65" spans="1:10" ht="15">
      <c r="A65" s="30" t="s">
        <v>91</v>
      </c>
      <c r="B65" s="31" t="s">
        <v>92</v>
      </c>
      <c r="C65" s="31"/>
      <c r="D65" s="31"/>
      <c r="E65" s="32">
        <f>E66</f>
        <v>70</v>
      </c>
      <c r="F65" s="32">
        <f>F66</f>
        <v>70</v>
      </c>
      <c r="J65" s="46"/>
    </row>
    <row r="66" spans="1:10" ht="78">
      <c r="A66" s="45" t="s">
        <v>226</v>
      </c>
      <c r="B66" s="31" t="s">
        <v>92</v>
      </c>
      <c r="C66" s="31" t="s">
        <v>130</v>
      </c>
      <c r="D66" s="31"/>
      <c r="E66" s="32">
        <f>E67</f>
        <v>70</v>
      </c>
      <c r="F66" s="32">
        <f>F67</f>
        <v>70</v>
      </c>
      <c r="J66" s="46"/>
    </row>
    <row r="67" spans="1:10" ht="15">
      <c r="A67" s="30" t="s">
        <v>132</v>
      </c>
      <c r="B67" s="31" t="s">
        <v>92</v>
      </c>
      <c r="C67" s="31" t="s">
        <v>131</v>
      </c>
      <c r="D67" s="31"/>
      <c r="E67" s="32">
        <f>SUM(E68:E68)</f>
        <v>70</v>
      </c>
      <c r="F67" s="32">
        <f>SUM(F68:F68)</f>
        <v>70</v>
      </c>
      <c r="J67" s="46"/>
    </row>
    <row r="68" spans="1:10" ht="30.75">
      <c r="A68" s="30" t="s">
        <v>67</v>
      </c>
      <c r="B68" s="31" t="s">
        <v>92</v>
      </c>
      <c r="C68" s="31" t="s">
        <v>131</v>
      </c>
      <c r="D68" s="31" t="s">
        <v>68</v>
      </c>
      <c r="E68" s="68">
        <v>70</v>
      </c>
      <c r="F68" s="68">
        <v>70</v>
      </c>
      <c r="J68" s="46"/>
    </row>
    <row r="69" spans="1:10" ht="15">
      <c r="A69" s="30" t="s">
        <v>94</v>
      </c>
      <c r="B69" s="31" t="s">
        <v>95</v>
      </c>
      <c r="C69" s="31"/>
      <c r="D69" s="31"/>
      <c r="E69" s="32">
        <f>E70+E75</f>
        <v>8656.7</v>
      </c>
      <c r="F69" s="32">
        <f>F70+F75</f>
        <v>8841.3</v>
      </c>
      <c r="J69" s="46"/>
    </row>
    <row r="70" spans="1:10" ht="78">
      <c r="A70" s="45" t="s">
        <v>226</v>
      </c>
      <c r="B70" s="31" t="s">
        <v>95</v>
      </c>
      <c r="C70" s="31" t="s">
        <v>130</v>
      </c>
      <c r="D70" s="31"/>
      <c r="E70" s="32">
        <f>E71+E73</f>
        <v>8656.7</v>
      </c>
      <c r="F70" s="32">
        <f>F71+F73</f>
        <v>8841.3</v>
      </c>
      <c r="J70" s="46"/>
    </row>
    <row r="71" spans="1:10" ht="30.75">
      <c r="A71" s="30" t="s">
        <v>96</v>
      </c>
      <c r="B71" s="31" t="s">
        <v>95</v>
      </c>
      <c r="C71" s="31" t="s">
        <v>133</v>
      </c>
      <c r="D71" s="31"/>
      <c r="E71" s="32">
        <f>E72</f>
        <v>8435.7</v>
      </c>
      <c r="F71" s="32">
        <f>F72</f>
        <v>8620.3</v>
      </c>
      <c r="J71" s="46"/>
    </row>
    <row r="72" spans="1:10" ht="30.75">
      <c r="A72" s="30" t="s">
        <v>67</v>
      </c>
      <c r="B72" s="31" t="s">
        <v>95</v>
      </c>
      <c r="C72" s="31" t="s">
        <v>133</v>
      </c>
      <c r="D72" s="31" t="s">
        <v>68</v>
      </c>
      <c r="E72" s="68">
        <v>8435.7</v>
      </c>
      <c r="F72" s="68">
        <v>8620.3</v>
      </c>
      <c r="J72" s="46"/>
    </row>
    <row r="73" spans="1:10" ht="15">
      <c r="A73" s="30" t="s">
        <v>141</v>
      </c>
      <c r="B73" s="31" t="s">
        <v>95</v>
      </c>
      <c r="C73" s="31" t="s">
        <v>138</v>
      </c>
      <c r="D73" s="31"/>
      <c r="E73" s="32">
        <f>SUM(E74:E74)</f>
        <v>221</v>
      </c>
      <c r="F73" s="32">
        <f>SUM(F74:F74)</f>
        <v>221</v>
      </c>
      <c r="J73" s="46"/>
    </row>
    <row r="74" spans="1:10" ht="30.75">
      <c r="A74" s="30" t="s">
        <v>67</v>
      </c>
      <c r="B74" s="31" t="s">
        <v>95</v>
      </c>
      <c r="C74" s="31" t="s">
        <v>138</v>
      </c>
      <c r="D74" s="31" t="s">
        <v>68</v>
      </c>
      <c r="E74" s="68">
        <v>221</v>
      </c>
      <c r="F74" s="68">
        <v>221</v>
      </c>
      <c r="J74" s="46"/>
    </row>
    <row r="75" spans="1:6" s="94" customFormat="1" ht="59.25" customHeight="1" hidden="1">
      <c r="A75" s="96" t="s">
        <v>227</v>
      </c>
      <c r="B75" s="92" t="s">
        <v>95</v>
      </c>
      <c r="C75" s="92" t="s">
        <v>159</v>
      </c>
      <c r="D75" s="92"/>
      <c r="E75" s="93">
        <f>E76</f>
        <v>0</v>
      </c>
      <c r="F75" s="93">
        <f>F76</f>
        <v>0</v>
      </c>
    </row>
    <row r="76" spans="1:10" s="94" customFormat="1" ht="62.25" hidden="1">
      <c r="A76" s="91" t="s">
        <v>161</v>
      </c>
      <c r="B76" s="92" t="s">
        <v>95</v>
      </c>
      <c r="C76" s="92" t="s">
        <v>160</v>
      </c>
      <c r="D76" s="92"/>
      <c r="E76" s="93">
        <f>E77</f>
        <v>0</v>
      </c>
      <c r="F76" s="93">
        <f>F77</f>
        <v>0</v>
      </c>
      <c r="J76" s="95"/>
    </row>
    <row r="77" spans="1:10" s="94" customFormat="1" ht="30.75" hidden="1">
      <c r="A77" s="91" t="s">
        <v>67</v>
      </c>
      <c r="B77" s="92" t="s">
        <v>95</v>
      </c>
      <c r="C77" s="92" t="s">
        <v>160</v>
      </c>
      <c r="D77" s="92" t="s">
        <v>68</v>
      </c>
      <c r="E77" s="93"/>
      <c r="F77" s="93"/>
      <c r="J77" s="95"/>
    </row>
    <row r="78" spans="1:6" s="42" customFormat="1" ht="15">
      <c r="A78" s="27" t="s">
        <v>167</v>
      </c>
      <c r="B78" s="35" t="s">
        <v>162</v>
      </c>
      <c r="C78" s="35"/>
      <c r="D78" s="35"/>
      <c r="E78" s="71">
        <f aca="true" t="shared" si="3" ref="E78:F81">E79</f>
        <v>322.6</v>
      </c>
      <c r="F78" s="71">
        <f t="shared" si="3"/>
        <v>322.6</v>
      </c>
    </row>
    <row r="79" spans="1:10" ht="15">
      <c r="A79" s="30" t="s">
        <v>166</v>
      </c>
      <c r="B79" s="31" t="s">
        <v>163</v>
      </c>
      <c r="C79" s="31"/>
      <c r="D79" s="31"/>
      <c r="E79" s="32">
        <f t="shared" si="3"/>
        <v>322.6</v>
      </c>
      <c r="F79" s="32">
        <f t="shared" si="3"/>
        <v>322.6</v>
      </c>
      <c r="J79" s="46"/>
    </row>
    <row r="80" spans="1:6" s="69" customFormat="1" ht="62.25">
      <c r="A80" s="45" t="s">
        <v>228</v>
      </c>
      <c r="B80" s="31" t="s">
        <v>163</v>
      </c>
      <c r="C80" s="31" t="s">
        <v>168</v>
      </c>
      <c r="D80" s="31"/>
      <c r="E80" s="32">
        <f t="shared" si="3"/>
        <v>322.6</v>
      </c>
      <c r="F80" s="32">
        <f t="shared" si="3"/>
        <v>322.6</v>
      </c>
    </row>
    <row r="81" spans="1:10" ht="18" customHeight="1">
      <c r="A81" s="30" t="s">
        <v>165</v>
      </c>
      <c r="B81" s="31" t="s">
        <v>163</v>
      </c>
      <c r="C81" s="31" t="s">
        <v>164</v>
      </c>
      <c r="D81" s="31"/>
      <c r="E81" s="32">
        <f t="shared" si="3"/>
        <v>322.6</v>
      </c>
      <c r="F81" s="32">
        <f t="shared" si="3"/>
        <v>322.6</v>
      </c>
      <c r="J81" s="46"/>
    </row>
    <row r="82" spans="1:10" ht="30.75">
      <c r="A82" s="30" t="s">
        <v>67</v>
      </c>
      <c r="B82" s="31" t="s">
        <v>163</v>
      </c>
      <c r="C82" s="31" t="s">
        <v>164</v>
      </c>
      <c r="D82" s="31" t="s">
        <v>68</v>
      </c>
      <c r="E82" s="68">
        <v>322.6</v>
      </c>
      <c r="F82" s="68">
        <v>322.6</v>
      </c>
      <c r="J82" s="46"/>
    </row>
    <row r="83" spans="1:10" ht="15">
      <c r="A83" s="27" t="s">
        <v>145</v>
      </c>
      <c r="B83" s="35" t="s">
        <v>144</v>
      </c>
      <c r="C83" s="35"/>
      <c r="D83" s="35"/>
      <c r="E83" s="71">
        <f>E84+E88</f>
        <v>50.7</v>
      </c>
      <c r="F83" s="71">
        <f>F84+F88</f>
        <v>50.7</v>
      </c>
      <c r="J83" s="46"/>
    </row>
    <row r="84" spans="1:10" ht="15">
      <c r="A84" s="30" t="s">
        <v>143</v>
      </c>
      <c r="B84" s="31" t="s">
        <v>142</v>
      </c>
      <c r="C84" s="31"/>
      <c r="D84" s="31"/>
      <c r="E84" s="32">
        <f aca="true" t="shared" si="4" ref="E84:F86">E85</f>
        <v>50.7</v>
      </c>
      <c r="F84" s="32">
        <f t="shared" si="4"/>
        <v>50.7</v>
      </c>
      <c r="J84" s="46"/>
    </row>
    <row r="85" spans="1:10" ht="63" customHeight="1">
      <c r="A85" s="45" t="s">
        <v>229</v>
      </c>
      <c r="B85" s="31" t="s">
        <v>142</v>
      </c>
      <c r="C85" s="31" t="s">
        <v>139</v>
      </c>
      <c r="D85" s="31"/>
      <c r="E85" s="32">
        <f t="shared" si="4"/>
        <v>50.7</v>
      </c>
      <c r="F85" s="32">
        <f t="shared" si="4"/>
        <v>50.7</v>
      </c>
      <c r="J85" s="46"/>
    </row>
    <row r="86" spans="1:10" ht="15">
      <c r="A86" s="30" t="s">
        <v>100</v>
      </c>
      <c r="B86" s="31" t="s">
        <v>142</v>
      </c>
      <c r="C86" s="31" t="s">
        <v>140</v>
      </c>
      <c r="D86" s="31"/>
      <c r="E86" s="32">
        <f t="shared" si="4"/>
        <v>50.7</v>
      </c>
      <c r="F86" s="32">
        <f t="shared" si="4"/>
        <v>50.7</v>
      </c>
      <c r="J86" s="46"/>
    </row>
    <row r="87" spans="1:10" ht="15">
      <c r="A87" s="30" t="s">
        <v>101</v>
      </c>
      <c r="B87" s="31" t="s">
        <v>142</v>
      </c>
      <c r="C87" s="31" t="s">
        <v>140</v>
      </c>
      <c r="D87" s="31" t="s">
        <v>102</v>
      </c>
      <c r="E87" s="68">
        <v>50.7</v>
      </c>
      <c r="F87" s="68">
        <v>50.7</v>
      </c>
      <c r="J87" s="46"/>
    </row>
    <row r="88" spans="1:10" ht="15" hidden="1">
      <c r="A88" s="30" t="s">
        <v>149</v>
      </c>
      <c r="B88" s="31" t="s">
        <v>146</v>
      </c>
      <c r="C88" s="31"/>
      <c r="D88" s="31"/>
      <c r="E88" s="32">
        <f>E89</f>
        <v>0</v>
      </c>
      <c r="F88" s="32">
        <f>F89</f>
        <v>0</v>
      </c>
      <c r="J88" s="46"/>
    </row>
    <row r="89" spans="1:10" ht="46.5" hidden="1">
      <c r="A89" s="30" t="s">
        <v>148</v>
      </c>
      <c r="B89" s="31" t="s">
        <v>146</v>
      </c>
      <c r="C89" s="31" t="s">
        <v>147</v>
      </c>
      <c r="D89" s="31"/>
      <c r="E89" s="32">
        <f>E90</f>
        <v>0</v>
      </c>
      <c r="F89" s="32">
        <f>F90</f>
        <v>0</v>
      </c>
      <c r="J89" s="46"/>
    </row>
    <row r="90" spans="1:10" ht="15" hidden="1">
      <c r="A90" s="30" t="s">
        <v>73</v>
      </c>
      <c r="B90" s="31" t="s">
        <v>146</v>
      </c>
      <c r="C90" s="31" t="s">
        <v>147</v>
      </c>
      <c r="D90" s="31" t="s">
        <v>74</v>
      </c>
      <c r="E90" s="68"/>
      <c r="F90" s="68"/>
      <c r="J90" s="46"/>
    </row>
    <row r="91" spans="1:10" ht="15">
      <c r="A91" s="27" t="s">
        <v>145</v>
      </c>
      <c r="B91" s="35" t="s">
        <v>254</v>
      </c>
      <c r="C91" s="35"/>
      <c r="D91" s="35"/>
      <c r="E91" s="71">
        <f aca="true" t="shared" si="5" ref="E91:F94">E92</f>
        <v>145</v>
      </c>
      <c r="F91" s="71">
        <f t="shared" si="5"/>
        <v>145</v>
      </c>
      <c r="J91" s="46"/>
    </row>
    <row r="92" spans="1:10" ht="15">
      <c r="A92" s="30" t="s">
        <v>143</v>
      </c>
      <c r="B92" s="31" t="s">
        <v>255</v>
      </c>
      <c r="C92" s="31"/>
      <c r="D92" s="31"/>
      <c r="E92" s="32">
        <f t="shared" si="5"/>
        <v>145</v>
      </c>
      <c r="F92" s="32">
        <f t="shared" si="5"/>
        <v>145</v>
      </c>
      <c r="J92" s="46"/>
    </row>
    <row r="93" spans="1:10" ht="63" customHeight="1">
      <c r="A93" s="45" t="s">
        <v>259</v>
      </c>
      <c r="B93" s="31" t="s">
        <v>255</v>
      </c>
      <c r="C93" s="31" t="s">
        <v>257</v>
      </c>
      <c r="D93" s="31"/>
      <c r="E93" s="32">
        <f t="shared" si="5"/>
        <v>145</v>
      </c>
      <c r="F93" s="32">
        <f t="shared" si="5"/>
        <v>145</v>
      </c>
      <c r="J93" s="46"/>
    </row>
    <row r="94" spans="1:10" ht="30.75">
      <c r="A94" s="30" t="s">
        <v>258</v>
      </c>
      <c r="B94" s="31" t="s">
        <v>255</v>
      </c>
      <c r="C94" s="31" t="s">
        <v>256</v>
      </c>
      <c r="D94" s="31"/>
      <c r="E94" s="32">
        <f t="shared" si="5"/>
        <v>145</v>
      </c>
      <c r="F94" s="32">
        <f t="shared" si="5"/>
        <v>145</v>
      </c>
      <c r="J94" s="46"/>
    </row>
    <row r="95" spans="1:10" ht="30.75">
      <c r="A95" s="30" t="s">
        <v>67</v>
      </c>
      <c r="B95" s="31" t="s">
        <v>255</v>
      </c>
      <c r="C95" s="31" t="s">
        <v>256</v>
      </c>
      <c r="D95" s="31" t="s">
        <v>68</v>
      </c>
      <c r="E95" s="68">
        <v>145</v>
      </c>
      <c r="F95" s="68">
        <v>145</v>
      </c>
      <c r="J95" s="46"/>
    </row>
    <row r="96" spans="1:10" ht="46.5">
      <c r="A96" s="27" t="s">
        <v>135</v>
      </c>
      <c r="B96" s="35" t="s">
        <v>98</v>
      </c>
      <c r="C96" s="35"/>
      <c r="D96" s="35"/>
      <c r="E96" s="71">
        <f aca="true" t="shared" si="6" ref="E96:F99">E97</f>
        <v>13791.3</v>
      </c>
      <c r="F96" s="71">
        <f t="shared" si="6"/>
        <v>13791.3</v>
      </c>
      <c r="J96" s="46"/>
    </row>
    <row r="97" spans="1:10" ht="15">
      <c r="A97" s="30" t="s">
        <v>134</v>
      </c>
      <c r="B97" s="31" t="s">
        <v>99</v>
      </c>
      <c r="C97" s="31"/>
      <c r="D97" s="31"/>
      <c r="E97" s="32">
        <f t="shared" si="6"/>
        <v>13791.3</v>
      </c>
      <c r="F97" s="32">
        <f t="shared" si="6"/>
        <v>13791.3</v>
      </c>
      <c r="J97" s="46"/>
    </row>
    <row r="98" spans="1:10" ht="62.25">
      <c r="A98" s="45" t="s">
        <v>230</v>
      </c>
      <c r="B98" s="31" t="s">
        <v>99</v>
      </c>
      <c r="C98" s="31" t="s">
        <v>216</v>
      </c>
      <c r="D98" s="31"/>
      <c r="E98" s="32">
        <f t="shared" si="6"/>
        <v>13791.3</v>
      </c>
      <c r="F98" s="32">
        <f t="shared" si="6"/>
        <v>13791.3</v>
      </c>
      <c r="J98" s="46"/>
    </row>
    <row r="99" spans="1:10" ht="15">
      <c r="A99" s="30" t="s">
        <v>100</v>
      </c>
      <c r="B99" s="31" t="s">
        <v>99</v>
      </c>
      <c r="C99" s="31" t="s">
        <v>215</v>
      </c>
      <c r="D99" s="31"/>
      <c r="E99" s="32">
        <f t="shared" si="6"/>
        <v>13791.3</v>
      </c>
      <c r="F99" s="32">
        <f t="shared" si="6"/>
        <v>13791.3</v>
      </c>
      <c r="J99" s="46"/>
    </row>
    <row r="100" spans="1:10" ht="15">
      <c r="A100" s="30" t="s">
        <v>101</v>
      </c>
      <c r="B100" s="31" t="s">
        <v>99</v>
      </c>
      <c r="C100" s="31" t="s">
        <v>215</v>
      </c>
      <c r="D100" s="31" t="s">
        <v>102</v>
      </c>
      <c r="E100" s="68">
        <v>13791.3</v>
      </c>
      <c r="F100" s="68">
        <v>13791.3</v>
      </c>
      <c r="J100" s="46"/>
    </row>
    <row r="101" spans="1:6" s="42" customFormat="1" ht="15">
      <c r="A101" s="57" t="s">
        <v>103</v>
      </c>
      <c r="B101" s="48">
        <v>9999</v>
      </c>
      <c r="C101" s="48">
        <v>9999999999</v>
      </c>
      <c r="D101" s="59"/>
      <c r="E101" s="55">
        <f>E102</f>
        <v>1000.3</v>
      </c>
      <c r="F101" s="55">
        <f>F102</f>
        <v>2022.2</v>
      </c>
    </row>
    <row r="102" spans="1:6" ht="15">
      <c r="A102" s="58" t="s">
        <v>103</v>
      </c>
      <c r="B102" s="39">
        <v>9999</v>
      </c>
      <c r="C102" s="39">
        <v>9999999999</v>
      </c>
      <c r="D102" s="47"/>
      <c r="E102" s="32">
        <f>E103</f>
        <v>1000.3</v>
      </c>
      <c r="F102" s="32">
        <v>2022.2</v>
      </c>
    </row>
    <row r="103" spans="1:6" ht="15">
      <c r="A103" s="58" t="s">
        <v>136</v>
      </c>
      <c r="B103" s="39">
        <v>9999</v>
      </c>
      <c r="C103" s="39">
        <v>9999999999</v>
      </c>
      <c r="D103" s="39">
        <v>999</v>
      </c>
      <c r="E103" s="68">
        <v>1000.3</v>
      </c>
      <c r="F103" s="68">
        <v>8756.2</v>
      </c>
    </row>
  </sheetData>
  <sheetProtection/>
  <mergeCells count="15">
    <mergeCell ref="A6:F6"/>
    <mergeCell ref="A1:F1"/>
    <mergeCell ref="A2:F2"/>
    <mergeCell ref="A3:F3"/>
    <mergeCell ref="A4:F4"/>
    <mergeCell ref="A5:F5"/>
    <mergeCell ref="A7:F7"/>
    <mergeCell ref="A8:E8"/>
    <mergeCell ref="A9:F9"/>
    <mergeCell ref="A10:F10"/>
    <mergeCell ref="A11:A12"/>
    <mergeCell ref="B11:B12"/>
    <mergeCell ref="C11:C12"/>
    <mergeCell ref="D11:D12"/>
    <mergeCell ref="E11:F11"/>
  </mergeCells>
  <printOptions/>
  <pageMargins left="0.8267716535433072" right="0.2362204724409449" top="0.2755905511811024" bottom="0.1968503937007874" header="0.2755905511811024" footer="0.5118110236220472"/>
  <pageSetup fitToHeight="5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="90" zoomScaleNormal="90" zoomScalePageLayoutView="0" workbookViewId="0" topLeftCell="A1">
      <selection activeCell="K56" sqref="K56"/>
    </sheetView>
  </sheetViews>
  <sheetFormatPr defaultColWidth="9.140625" defaultRowHeight="15"/>
  <cols>
    <col min="1" max="1" width="55.7109375" style="25" customWidth="1"/>
    <col min="2" max="2" width="16.57421875" style="23" customWidth="1"/>
    <col min="3" max="3" width="8.28125" style="23" customWidth="1"/>
    <col min="4" max="4" width="14.28125" style="46" customWidth="1"/>
    <col min="5" max="5" width="9.57421875" style="23" hidden="1" customWidth="1"/>
    <col min="6" max="8" width="0" style="23" hidden="1" customWidth="1"/>
    <col min="9" max="9" width="0" style="46" hidden="1" customWidth="1"/>
    <col min="10" max="16384" width="9.140625" style="23" customWidth="1"/>
  </cols>
  <sheetData>
    <row r="1" spans="1:9" s="22" customFormat="1" ht="18">
      <c r="A1" s="110" t="s">
        <v>151</v>
      </c>
      <c r="B1" s="110"/>
      <c r="C1" s="110"/>
      <c r="D1" s="110"/>
      <c r="I1" s="66"/>
    </row>
    <row r="2" spans="1:9" s="22" customFormat="1" ht="18.75" customHeight="1">
      <c r="A2" s="110" t="s">
        <v>218</v>
      </c>
      <c r="B2" s="110"/>
      <c r="C2" s="110"/>
      <c r="D2" s="110"/>
      <c r="I2" s="66"/>
    </row>
    <row r="3" spans="1:9" s="22" customFormat="1" ht="18.75" customHeight="1">
      <c r="A3" s="110" t="s">
        <v>2</v>
      </c>
      <c r="B3" s="110"/>
      <c r="C3" s="110"/>
      <c r="D3" s="110"/>
      <c r="I3" s="66"/>
    </row>
    <row r="4" spans="1:9" s="22" customFormat="1" ht="18">
      <c r="A4" s="110" t="str">
        <f>'Прил.6 по разд.'!A4:F4</f>
        <v>от "25" декабря 2020 года № 159</v>
      </c>
      <c r="B4" s="110"/>
      <c r="C4" s="110"/>
      <c r="D4" s="110"/>
      <c r="I4" s="66"/>
    </row>
    <row r="5" spans="1:9" s="22" customFormat="1" ht="18.75" customHeight="1">
      <c r="A5" s="110" t="s">
        <v>219</v>
      </c>
      <c r="B5" s="110"/>
      <c r="C5" s="110"/>
      <c r="D5" s="110"/>
      <c r="I5" s="66"/>
    </row>
    <row r="6" spans="1:9" s="22" customFormat="1" ht="18.75" customHeight="1">
      <c r="A6" s="110" t="s">
        <v>2</v>
      </c>
      <c r="B6" s="110"/>
      <c r="C6" s="110"/>
      <c r="D6" s="110"/>
      <c r="I6" s="66"/>
    </row>
    <row r="7" spans="1:9" s="22" customFormat="1" ht="18.75" customHeight="1">
      <c r="A7" s="110" t="str">
        <f>'Прил.6 по разд.'!A7:F7</f>
        <v>на 2021 год и плановый период 2022 и 2023 годов»</v>
      </c>
      <c r="B7" s="110"/>
      <c r="C7" s="110"/>
      <c r="D7" s="110"/>
      <c r="I7" s="66"/>
    </row>
    <row r="8" spans="1:4" ht="17.25">
      <c r="A8" s="111"/>
      <c r="B8" s="111"/>
      <c r="C8" s="111"/>
      <c r="D8" s="111"/>
    </row>
    <row r="9" spans="1:5" ht="102.75" customHeight="1">
      <c r="A9" s="117" t="s">
        <v>232</v>
      </c>
      <c r="B9" s="117"/>
      <c r="C9" s="117"/>
      <c r="D9" s="117"/>
      <c r="E9" s="24"/>
    </row>
    <row r="10" spans="1:9" s="25" customFormat="1" ht="15">
      <c r="A10" s="113"/>
      <c r="B10" s="113"/>
      <c r="C10" s="113"/>
      <c r="D10" s="113"/>
      <c r="I10" s="56"/>
    </row>
    <row r="11" spans="1:9" s="25" customFormat="1" ht="15">
      <c r="A11" s="114" t="s">
        <v>54</v>
      </c>
      <c r="B11" s="114" t="s">
        <v>56</v>
      </c>
      <c r="C11" s="114" t="s">
        <v>57</v>
      </c>
      <c r="D11" s="114" t="s">
        <v>109</v>
      </c>
      <c r="I11" s="56"/>
    </row>
    <row r="12" spans="1:9" s="25" customFormat="1" ht="35.25" customHeight="1">
      <c r="A12" s="115"/>
      <c r="B12" s="115"/>
      <c r="C12" s="115"/>
      <c r="D12" s="115"/>
      <c r="I12" s="56"/>
    </row>
    <row r="13" spans="1:9" s="25" customFormat="1" ht="15">
      <c r="A13" s="26">
        <v>1</v>
      </c>
      <c r="B13" s="26">
        <v>2</v>
      </c>
      <c r="C13" s="26">
        <v>3</v>
      </c>
      <c r="D13" s="36">
        <v>4</v>
      </c>
      <c r="I13" s="56"/>
    </row>
    <row r="14" spans="1:9" s="25" customFormat="1" ht="15">
      <c r="A14" s="27" t="s">
        <v>59</v>
      </c>
      <c r="B14" s="27"/>
      <c r="C14" s="27"/>
      <c r="D14" s="37">
        <f>D15+D18+D21+D31+D34+D37+D40+D43+D54+D57+D60</f>
        <v>43343.1</v>
      </c>
      <c r="E14" s="28"/>
      <c r="I14" s="56"/>
    </row>
    <row r="15" spans="1:4" s="42" customFormat="1" ht="64.5">
      <c r="A15" s="63" t="s">
        <v>228</v>
      </c>
      <c r="B15" s="34" t="s">
        <v>168</v>
      </c>
      <c r="C15" s="34"/>
      <c r="D15" s="55">
        <f>D16</f>
        <v>322.6</v>
      </c>
    </row>
    <row r="16" spans="1:4" ht="30.75">
      <c r="A16" s="30" t="s">
        <v>165</v>
      </c>
      <c r="B16" s="31" t="s">
        <v>164</v>
      </c>
      <c r="C16" s="31"/>
      <c r="D16" s="32">
        <f>D17</f>
        <v>322.6</v>
      </c>
    </row>
    <row r="17" spans="1:4" ht="30.75">
      <c r="A17" s="30" t="s">
        <v>67</v>
      </c>
      <c r="B17" s="31" t="s">
        <v>164</v>
      </c>
      <c r="C17" s="31" t="s">
        <v>68</v>
      </c>
      <c r="D17" s="68">
        <v>322.6</v>
      </c>
    </row>
    <row r="18" spans="1:4" s="42" customFormat="1" ht="81">
      <c r="A18" s="63" t="s">
        <v>229</v>
      </c>
      <c r="B18" s="34" t="s">
        <v>139</v>
      </c>
      <c r="C18" s="34"/>
      <c r="D18" s="55">
        <f>D19</f>
        <v>50.7</v>
      </c>
    </row>
    <row r="19" spans="1:4" ht="15">
      <c r="A19" s="30" t="s">
        <v>100</v>
      </c>
      <c r="B19" s="31" t="s">
        <v>140</v>
      </c>
      <c r="C19" s="31"/>
      <c r="D19" s="32">
        <f>D20</f>
        <v>50.7</v>
      </c>
    </row>
    <row r="20" spans="1:4" ht="15">
      <c r="A20" s="30" t="s">
        <v>101</v>
      </c>
      <c r="B20" s="31" t="s">
        <v>140</v>
      </c>
      <c r="C20" s="31" t="s">
        <v>102</v>
      </c>
      <c r="D20" s="68">
        <v>50.7</v>
      </c>
    </row>
    <row r="21" spans="1:4" s="42" customFormat="1" ht="64.5">
      <c r="A21" s="63" t="s">
        <v>223</v>
      </c>
      <c r="B21" s="34" t="s">
        <v>117</v>
      </c>
      <c r="C21" s="34"/>
      <c r="D21" s="55">
        <f>D22+D27+D29</f>
        <v>7515.8</v>
      </c>
    </row>
    <row r="22" spans="1:4" ht="30.75">
      <c r="A22" s="30" t="s">
        <v>63</v>
      </c>
      <c r="B22" s="31" t="s">
        <v>114</v>
      </c>
      <c r="C22" s="31"/>
      <c r="D22" s="32">
        <f>D23+D24+D25+D26</f>
        <v>6828.8</v>
      </c>
    </row>
    <row r="23" spans="1:4" s="42" customFormat="1" ht="78">
      <c r="A23" s="30" t="s">
        <v>64</v>
      </c>
      <c r="B23" s="31" t="s">
        <v>114</v>
      </c>
      <c r="C23" s="31" t="s">
        <v>65</v>
      </c>
      <c r="D23" s="68">
        <f>3989.9+1205+10+4</f>
        <v>5208.9</v>
      </c>
    </row>
    <row r="24" spans="1:4" s="42" customFormat="1" ht="63" customHeight="1">
      <c r="A24" s="30" t="s">
        <v>67</v>
      </c>
      <c r="B24" s="31" t="s">
        <v>114</v>
      </c>
      <c r="C24" s="31" t="s">
        <v>68</v>
      </c>
      <c r="D24" s="68">
        <v>1550.3</v>
      </c>
    </row>
    <row r="25" spans="1:4" ht="15">
      <c r="A25" s="30" t="s">
        <v>73</v>
      </c>
      <c r="B25" s="31" t="s">
        <v>114</v>
      </c>
      <c r="C25" s="31" t="s">
        <v>74</v>
      </c>
      <c r="D25" s="32"/>
    </row>
    <row r="26" spans="1:4" ht="15">
      <c r="A26" s="30" t="s">
        <v>69</v>
      </c>
      <c r="B26" s="31" t="s">
        <v>114</v>
      </c>
      <c r="C26" s="31" t="s">
        <v>70</v>
      </c>
      <c r="D26" s="68">
        <f>49.3+7.8+12.5</f>
        <v>69.6</v>
      </c>
    </row>
    <row r="27" spans="1:4" s="41" customFormat="1" ht="46.5">
      <c r="A27" s="30" t="s">
        <v>75</v>
      </c>
      <c r="B27" s="31" t="s">
        <v>115</v>
      </c>
      <c r="C27" s="31"/>
      <c r="D27" s="32">
        <f>D28</f>
        <v>647</v>
      </c>
    </row>
    <row r="28" spans="1:9" s="25" customFormat="1" ht="78">
      <c r="A28" s="30" t="s">
        <v>64</v>
      </c>
      <c r="B28" s="31" t="s">
        <v>115</v>
      </c>
      <c r="C28" s="31" t="s">
        <v>65</v>
      </c>
      <c r="D28" s="68">
        <v>647</v>
      </c>
      <c r="I28" s="56"/>
    </row>
    <row r="29" spans="1:4" ht="15">
      <c r="A29" s="30" t="s">
        <v>79</v>
      </c>
      <c r="B29" s="31" t="s">
        <v>213</v>
      </c>
      <c r="C29" s="31"/>
      <c r="D29" s="32">
        <f>D30</f>
        <v>40</v>
      </c>
    </row>
    <row r="30" spans="1:4" ht="15">
      <c r="A30" s="30" t="s">
        <v>69</v>
      </c>
      <c r="B30" s="31" t="s">
        <v>213</v>
      </c>
      <c r="C30" s="31" t="s">
        <v>70</v>
      </c>
      <c r="D30" s="68">
        <v>40</v>
      </c>
    </row>
    <row r="31" spans="1:4" s="42" customFormat="1" ht="81">
      <c r="A31" s="63" t="s">
        <v>259</v>
      </c>
      <c r="B31" s="34" t="s">
        <v>257</v>
      </c>
      <c r="C31" s="34"/>
      <c r="D31" s="55">
        <f>D32</f>
        <v>145</v>
      </c>
    </row>
    <row r="32" spans="1:4" ht="30.75">
      <c r="A32" s="30" t="s">
        <v>258</v>
      </c>
      <c r="B32" s="31" t="s">
        <v>256</v>
      </c>
      <c r="C32" s="31"/>
      <c r="D32" s="32">
        <f>D33</f>
        <v>145</v>
      </c>
    </row>
    <row r="33" spans="1:4" ht="30.75">
      <c r="A33" s="30" t="s">
        <v>67</v>
      </c>
      <c r="B33" s="31" t="s">
        <v>256</v>
      </c>
      <c r="C33" s="31" t="s">
        <v>68</v>
      </c>
      <c r="D33" s="68">
        <v>145</v>
      </c>
    </row>
    <row r="34" spans="1:4" s="42" customFormat="1" ht="64.5">
      <c r="A34" s="63" t="s">
        <v>230</v>
      </c>
      <c r="B34" s="34" t="s">
        <v>216</v>
      </c>
      <c r="C34" s="34"/>
      <c r="D34" s="55">
        <f>D35</f>
        <v>13791.3</v>
      </c>
    </row>
    <row r="35" spans="1:4" ht="15">
      <c r="A35" s="30" t="s">
        <v>100</v>
      </c>
      <c r="B35" s="31" t="s">
        <v>215</v>
      </c>
      <c r="C35" s="31"/>
      <c r="D35" s="32">
        <f>D36</f>
        <v>13791.3</v>
      </c>
    </row>
    <row r="36" spans="1:4" ht="15">
      <c r="A36" s="30" t="s">
        <v>101</v>
      </c>
      <c r="B36" s="31" t="s">
        <v>215</v>
      </c>
      <c r="C36" s="31" t="s">
        <v>102</v>
      </c>
      <c r="D36" s="68">
        <v>13791.3</v>
      </c>
    </row>
    <row r="37" spans="1:4" s="42" customFormat="1" ht="81">
      <c r="A37" s="70" t="s">
        <v>224</v>
      </c>
      <c r="B37" s="34" t="s">
        <v>119</v>
      </c>
      <c r="C37" s="34"/>
      <c r="D37" s="55">
        <f>D38</f>
        <v>7.2</v>
      </c>
    </row>
    <row r="38" spans="1:4" ht="15">
      <c r="A38" s="30" t="s">
        <v>121</v>
      </c>
      <c r="B38" s="31" t="s">
        <v>120</v>
      </c>
      <c r="C38" s="31"/>
      <c r="D38" s="32">
        <f>D39</f>
        <v>7.2</v>
      </c>
    </row>
    <row r="39" spans="1:4" s="42" customFormat="1" ht="30.75">
      <c r="A39" s="30" t="s">
        <v>67</v>
      </c>
      <c r="B39" s="31" t="s">
        <v>120</v>
      </c>
      <c r="C39" s="31" t="s">
        <v>68</v>
      </c>
      <c r="D39" s="68">
        <v>7.2</v>
      </c>
    </row>
    <row r="40" spans="1:4" s="42" customFormat="1" ht="64.5">
      <c r="A40" s="63" t="s">
        <v>253</v>
      </c>
      <c r="B40" s="34" t="s">
        <v>249</v>
      </c>
      <c r="C40" s="34"/>
      <c r="D40" s="55">
        <f>D41</f>
        <v>60</v>
      </c>
    </row>
    <row r="41" spans="1:4" s="42" customFormat="1" ht="30.75">
      <c r="A41" s="30" t="s">
        <v>252</v>
      </c>
      <c r="B41" s="31" t="s">
        <v>251</v>
      </c>
      <c r="C41" s="31"/>
      <c r="D41" s="32">
        <f>D42</f>
        <v>60</v>
      </c>
    </row>
    <row r="42" spans="1:4" s="42" customFormat="1" ht="30.75">
      <c r="A42" s="30" t="s">
        <v>67</v>
      </c>
      <c r="B42" s="31" t="s">
        <v>251</v>
      </c>
      <c r="C42" s="31" t="s">
        <v>68</v>
      </c>
      <c r="D42" s="68">
        <v>60</v>
      </c>
    </row>
    <row r="43" spans="1:4" s="42" customFormat="1" ht="81">
      <c r="A43" s="63" t="s">
        <v>226</v>
      </c>
      <c r="B43" s="34" t="s">
        <v>130</v>
      </c>
      <c r="C43" s="34"/>
      <c r="D43" s="55">
        <f>D44+D46+D48+D50+D52</f>
        <v>9518.6</v>
      </c>
    </row>
    <row r="44" spans="1:4" ht="15">
      <c r="A44" s="30" t="s">
        <v>128</v>
      </c>
      <c r="B44" s="31" t="s">
        <v>127</v>
      </c>
      <c r="C44" s="31"/>
      <c r="D44" s="32">
        <f>SUM(D45:D45)</f>
        <v>222.8</v>
      </c>
    </row>
    <row r="45" spans="1:4" ht="30.75">
      <c r="A45" s="30" t="s">
        <v>67</v>
      </c>
      <c r="B45" s="31" t="s">
        <v>127</v>
      </c>
      <c r="C45" s="31" t="s">
        <v>68</v>
      </c>
      <c r="D45" s="68">
        <v>222.8</v>
      </c>
    </row>
    <row r="46" spans="1:4" ht="46.5">
      <c r="A46" s="30" t="s">
        <v>107</v>
      </c>
      <c r="B46" s="31" t="s">
        <v>129</v>
      </c>
      <c r="C46" s="31"/>
      <c r="D46" s="32">
        <f>D47</f>
        <v>753.3</v>
      </c>
    </row>
    <row r="47" spans="1:4" ht="30.75">
      <c r="A47" s="30" t="s">
        <v>67</v>
      </c>
      <c r="B47" s="31" t="s">
        <v>129</v>
      </c>
      <c r="C47" s="31" t="s">
        <v>68</v>
      </c>
      <c r="D47" s="68">
        <v>753.3</v>
      </c>
    </row>
    <row r="48" spans="1:4" ht="15">
      <c r="A48" s="30" t="s">
        <v>132</v>
      </c>
      <c r="B48" s="31" t="s">
        <v>131</v>
      </c>
      <c r="C48" s="31"/>
      <c r="D48" s="32">
        <f>SUM(D49:D49)</f>
        <v>70</v>
      </c>
    </row>
    <row r="49" spans="1:4" ht="30.75">
      <c r="A49" s="30" t="s">
        <v>67</v>
      </c>
      <c r="B49" s="31" t="s">
        <v>131</v>
      </c>
      <c r="C49" s="31" t="s">
        <v>68</v>
      </c>
      <c r="D49" s="68">
        <v>70</v>
      </c>
    </row>
    <row r="50" spans="1:5" s="42" customFormat="1" ht="30.75">
      <c r="A50" s="30" t="s">
        <v>96</v>
      </c>
      <c r="B50" s="31" t="s">
        <v>133</v>
      </c>
      <c r="C50" s="31"/>
      <c r="D50" s="32">
        <f>D51</f>
        <v>8251.5</v>
      </c>
      <c r="E50" s="42" t="s">
        <v>93</v>
      </c>
    </row>
    <row r="51" spans="1:4" ht="30.75">
      <c r="A51" s="30" t="s">
        <v>67</v>
      </c>
      <c r="B51" s="31" t="s">
        <v>133</v>
      </c>
      <c r="C51" s="31" t="s">
        <v>68</v>
      </c>
      <c r="D51" s="68">
        <v>8251.5</v>
      </c>
    </row>
    <row r="52" spans="1:5" ht="15">
      <c r="A52" s="30" t="s">
        <v>141</v>
      </c>
      <c r="B52" s="31" t="s">
        <v>138</v>
      </c>
      <c r="C52" s="31"/>
      <c r="D52" s="32">
        <f>SUM(D53:D53)</f>
        <v>221</v>
      </c>
      <c r="E52" s="23" t="s">
        <v>111</v>
      </c>
    </row>
    <row r="53" spans="1:4" s="42" customFormat="1" ht="30.75">
      <c r="A53" s="30" t="s">
        <v>67</v>
      </c>
      <c r="B53" s="31" t="s">
        <v>138</v>
      </c>
      <c r="C53" s="31" t="s">
        <v>68</v>
      </c>
      <c r="D53" s="68">
        <v>221</v>
      </c>
    </row>
    <row r="54" spans="1:4" s="42" customFormat="1" ht="64.5">
      <c r="A54" s="63" t="s">
        <v>225</v>
      </c>
      <c r="B54" s="34" t="s">
        <v>126</v>
      </c>
      <c r="C54" s="34"/>
      <c r="D54" s="55">
        <f>D55</f>
        <v>10616.3</v>
      </c>
    </row>
    <row r="55" spans="1:4" s="42" customFormat="1" ht="15">
      <c r="A55" s="30" t="s">
        <v>85</v>
      </c>
      <c r="B55" s="31" t="s">
        <v>125</v>
      </c>
      <c r="C55" s="31"/>
      <c r="D55" s="32">
        <f>D56</f>
        <v>10616.3</v>
      </c>
    </row>
    <row r="56" spans="1:4" ht="30.75">
      <c r="A56" s="30" t="s">
        <v>67</v>
      </c>
      <c r="B56" s="31" t="s">
        <v>125</v>
      </c>
      <c r="C56" s="31" t="s">
        <v>68</v>
      </c>
      <c r="D56" s="68">
        <v>10616.3</v>
      </c>
    </row>
    <row r="57" spans="1:4" s="42" customFormat="1" ht="48">
      <c r="A57" s="63" t="s">
        <v>214</v>
      </c>
      <c r="B57" s="34" t="s">
        <v>212</v>
      </c>
      <c r="C57" s="34"/>
      <c r="D57" s="55">
        <f>D58</f>
        <v>154.5</v>
      </c>
    </row>
    <row r="58" spans="1:4" ht="30.75">
      <c r="A58" s="30" t="s">
        <v>150</v>
      </c>
      <c r="B58" s="31" t="s">
        <v>211</v>
      </c>
      <c r="C58" s="31"/>
      <c r="D58" s="32">
        <f>D59</f>
        <v>154.5</v>
      </c>
    </row>
    <row r="59" spans="1:4" ht="30.75">
      <c r="A59" s="30" t="s">
        <v>67</v>
      </c>
      <c r="B59" s="31" t="s">
        <v>211</v>
      </c>
      <c r="C59" s="31" t="s">
        <v>68</v>
      </c>
      <c r="D59" s="68">
        <v>154.5</v>
      </c>
    </row>
    <row r="60" spans="1:4" s="42" customFormat="1" ht="15.75">
      <c r="A60" s="63" t="s">
        <v>78</v>
      </c>
      <c r="B60" s="34" t="s">
        <v>116</v>
      </c>
      <c r="C60" s="34"/>
      <c r="D60" s="55">
        <f>D61</f>
        <v>1161.1</v>
      </c>
    </row>
    <row r="61" spans="1:4" ht="46.5">
      <c r="A61" s="101" t="s">
        <v>267</v>
      </c>
      <c r="B61" s="102" t="s">
        <v>266</v>
      </c>
      <c r="C61" s="102"/>
      <c r="D61" s="103">
        <f>SUM(D62:D63)</f>
        <v>1161.1</v>
      </c>
    </row>
    <row r="62" spans="1:4" ht="78">
      <c r="A62" s="30" t="s">
        <v>64</v>
      </c>
      <c r="B62" s="31" t="s">
        <v>266</v>
      </c>
      <c r="C62" s="31" t="s">
        <v>65</v>
      </c>
      <c r="D62" s="68">
        <v>1106.1</v>
      </c>
    </row>
    <row r="63" spans="1:4" ht="30.75">
      <c r="A63" s="30" t="s">
        <v>67</v>
      </c>
      <c r="B63" s="31" t="s">
        <v>266</v>
      </c>
      <c r="C63" s="31" t="s">
        <v>68</v>
      </c>
      <c r="D63" s="68">
        <v>55</v>
      </c>
    </row>
  </sheetData>
  <sheetProtection/>
  <mergeCells count="14"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A12"/>
    <mergeCell ref="B11:B12"/>
    <mergeCell ref="C11:C12"/>
    <mergeCell ref="D11:D12"/>
  </mergeCells>
  <printOptions/>
  <pageMargins left="0.8267716535433072" right="0.4330708661417323" top="0.2755905511811024" bottom="0.3937007874015748" header="0.2755905511811024" footer="0.5118110236220472"/>
  <pageSetup fitToHeight="5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90" zoomScaleNormal="90" zoomScalePageLayoutView="0" workbookViewId="0" topLeftCell="A4">
      <selection activeCell="E63" sqref="E63"/>
    </sheetView>
  </sheetViews>
  <sheetFormatPr defaultColWidth="9.140625" defaultRowHeight="15"/>
  <cols>
    <col min="1" max="1" width="55.7109375" style="25" customWidth="1"/>
    <col min="2" max="2" width="16.57421875" style="23" customWidth="1"/>
    <col min="3" max="3" width="8.28125" style="23" customWidth="1"/>
    <col min="4" max="4" width="14.28125" style="23" customWidth="1"/>
    <col min="5" max="5" width="14.28125" style="46" customWidth="1"/>
    <col min="6" max="7" width="9.57421875" style="23" hidden="1" customWidth="1"/>
    <col min="8" max="9" width="0" style="23" hidden="1" customWidth="1"/>
    <col min="10" max="16384" width="9.140625" style="23" customWidth="1"/>
  </cols>
  <sheetData>
    <row r="1" spans="1:5" s="22" customFormat="1" ht="18">
      <c r="A1" s="110" t="s">
        <v>53</v>
      </c>
      <c r="B1" s="110"/>
      <c r="C1" s="110"/>
      <c r="D1" s="110"/>
      <c r="E1" s="110"/>
    </row>
    <row r="2" spans="1:5" s="22" customFormat="1" ht="18.75" customHeight="1">
      <c r="A2" s="110" t="s">
        <v>218</v>
      </c>
      <c r="B2" s="110"/>
      <c r="C2" s="110"/>
      <c r="D2" s="110"/>
      <c r="E2" s="110"/>
    </row>
    <row r="3" spans="1:5" s="22" customFormat="1" ht="18.75" customHeight="1">
      <c r="A3" s="110" t="s">
        <v>2</v>
      </c>
      <c r="B3" s="110"/>
      <c r="C3" s="110"/>
      <c r="D3" s="110"/>
      <c r="E3" s="110"/>
    </row>
    <row r="4" spans="1:5" s="22" customFormat="1" ht="18">
      <c r="A4" s="110" t="str">
        <f>'Прил.7 по цел.ст.'!A4:D4</f>
        <v>от "25" декабря 2020 года № 159</v>
      </c>
      <c r="B4" s="110"/>
      <c r="C4" s="110"/>
      <c r="D4" s="110"/>
      <c r="E4" s="110"/>
    </row>
    <row r="5" spans="1:5" s="22" customFormat="1" ht="18.75" customHeight="1">
      <c r="A5" s="110" t="s">
        <v>219</v>
      </c>
      <c r="B5" s="110"/>
      <c r="C5" s="110"/>
      <c r="D5" s="110"/>
      <c r="E5" s="110"/>
    </row>
    <row r="6" spans="1:5" s="22" customFormat="1" ht="18.75" customHeight="1">
      <c r="A6" s="110" t="s">
        <v>2</v>
      </c>
      <c r="B6" s="110"/>
      <c r="C6" s="110"/>
      <c r="D6" s="110"/>
      <c r="E6" s="110"/>
    </row>
    <row r="7" spans="1:5" s="22" customFormat="1" ht="18.75" customHeight="1">
      <c r="A7" s="110" t="str">
        <f>'Прил.7 по цел.ст.'!A7:D7</f>
        <v>на 2021 год и плановый период 2022 и 2023 годов»</v>
      </c>
      <c r="B7" s="110"/>
      <c r="C7" s="110"/>
      <c r="D7" s="110"/>
      <c r="E7" s="110"/>
    </row>
    <row r="8" spans="1:5" ht="17.25">
      <c r="A8" s="111"/>
      <c r="B8" s="111"/>
      <c r="C8" s="111"/>
      <c r="D8" s="111"/>
      <c r="E8" s="111"/>
    </row>
    <row r="9" spans="1:6" ht="102.75" customHeight="1">
      <c r="A9" s="112" t="s">
        <v>233</v>
      </c>
      <c r="B9" s="112"/>
      <c r="C9" s="112"/>
      <c r="D9" s="112"/>
      <c r="E9" s="112"/>
      <c r="F9" s="24"/>
    </row>
    <row r="10" spans="1:5" s="25" customFormat="1" ht="15">
      <c r="A10" s="113"/>
      <c r="B10" s="113"/>
      <c r="C10" s="113"/>
      <c r="D10" s="113"/>
      <c r="E10" s="113"/>
    </row>
    <row r="11" spans="1:5" s="25" customFormat="1" ht="15" customHeight="1">
      <c r="A11" s="114" t="s">
        <v>54</v>
      </c>
      <c r="B11" s="114" t="s">
        <v>56</v>
      </c>
      <c r="C11" s="114" t="s">
        <v>57</v>
      </c>
      <c r="D11" s="116" t="s">
        <v>109</v>
      </c>
      <c r="E11" s="116"/>
    </row>
    <row r="12" spans="1:5" s="25" customFormat="1" ht="15">
      <c r="A12" s="115"/>
      <c r="B12" s="115"/>
      <c r="C12" s="115"/>
      <c r="D12" s="38" t="s">
        <v>158</v>
      </c>
      <c r="E12" s="38" t="s">
        <v>210</v>
      </c>
    </row>
    <row r="13" spans="1:5" s="25" customFormat="1" ht="15">
      <c r="A13" s="26">
        <v>1</v>
      </c>
      <c r="B13" s="26">
        <v>2</v>
      </c>
      <c r="C13" s="26">
        <v>3</v>
      </c>
      <c r="D13" s="36">
        <v>4</v>
      </c>
      <c r="E13" s="36">
        <v>5</v>
      </c>
    </row>
    <row r="14" spans="1:9" s="25" customFormat="1" ht="15">
      <c r="A14" s="27" t="s">
        <v>59</v>
      </c>
      <c r="B14" s="27"/>
      <c r="C14" s="27"/>
      <c r="D14" s="37">
        <f>D15+D18+D21+D31+D34+D37+D40+D43+D54+D57+D60+D64</f>
        <v>41200.30000000001</v>
      </c>
      <c r="E14" s="37">
        <f>E15+E18+E21+E31+E34+E37+E40+E43+E54+E57+E60+E64</f>
        <v>41729.49999999999</v>
      </c>
      <c r="I14" s="56"/>
    </row>
    <row r="15" spans="1:5" s="42" customFormat="1" ht="64.5">
      <c r="A15" s="63" t="s">
        <v>228</v>
      </c>
      <c r="B15" s="34" t="s">
        <v>168</v>
      </c>
      <c r="C15" s="34"/>
      <c r="D15" s="55">
        <f>D16</f>
        <v>322.6</v>
      </c>
      <c r="E15" s="55">
        <f>E16</f>
        <v>322.6</v>
      </c>
    </row>
    <row r="16" spans="1:9" ht="30.75">
      <c r="A16" s="30" t="s">
        <v>165</v>
      </c>
      <c r="B16" s="31" t="s">
        <v>164</v>
      </c>
      <c r="C16" s="31"/>
      <c r="D16" s="32">
        <f>D17</f>
        <v>322.6</v>
      </c>
      <c r="E16" s="32">
        <f>E17</f>
        <v>322.6</v>
      </c>
      <c r="I16" s="46"/>
    </row>
    <row r="17" spans="1:9" ht="30.75">
      <c r="A17" s="30" t="s">
        <v>67</v>
      </c>
      <c r="B17" s="31" t="s">
        <v>164</v>
      </c>
      <c r="C17" s="31" t="s">
        <v>68</v>
      </c>
      <c r="D17" s="68">
        <v>322.6</v>
      </c>
      <c r="E17" s="68">
        <v>322.6</v>
      </c>
      <c r="I17" s="46"/>
    </row>
    <row r="18" spans="1:5" s="42" customFormat="1" ht="81">
      <c r="A18" s="63" t="s">
        <v>229</v>
      </c>
      <c r="B18" s="34" t="s">
        <v>139</v>
      </c>
      <c r="C18" s="34"/>
      <c r="D18" s="55">
        <f>D19</f>
        <v>50.7</v>
      </c>
      <c r="E18" s="55">
        <f>E19</f>
        <v>50.7</v>
      </c>
    </row>
    <row r="19" spans="1:9" ht="15">
      <c r="A19" s="30" t="s">
        <v>100</v>
      </c>
      <c r="B19" s="31" t="s">
        <v>140</v>
      </c>
      <c r="C19" s="31"/>
      <c r="D19" s="32">
        <f>D20</f>
        <v>50.7</v>
      </c>
      <c r="E19" s="32">
        <f>E20</f>
        <v>50.7</v>
      </c>
      <c r="I19" s="46"/>
    </row>
    <row r="20" spans="1:9" ht="15">
      <c r="A20" s="30" t="s">
        <v>101</v>
      </c>
      <c r="B20" s="31" t="s">
        <v>140</v>
      </c>
      <c r="C20" s="31" t="s">
        <v>102</v>
      </c>
      <c r="D20" s="68">
        <v>50.7</v>
      </c>
      <c r="E20" s="68">
        <v>50.7</v>
      </c>
      <c r="I20" s="46"/>
    </row>
    <row r="21" spans="1:5" s="42" customFormat="1" ht="64.5">
      <c r="A21" s="63" t="s">
        <v>223</v>
      </c>
      <c r="B21" s="34" t="s">
        <v>117</v>
      </c>
      <c r="C21" s="34"/>
      <c r="D21" s="55">
        <f>D22+D27+D29</f>
        <v>7523.3</v>
      </c>
      <c r="E21" s="55">
        <f>E22+E27+E29</f>
        <v>7531</v>
      </c>
    </row>
    <row r="22" spans="1:9" ht="30.75">
      <c r="A22" s="30" t="s">
        <v>63</v>
      </c>
      <c r="B22" s="31" t="s">
        <v>114</v>
      </c>
      <c r="C22" s="31"/>
      <c r="D22" s="32">
        <f>D23+D24+D25+D26</f>
        <v>6836.3</v>
      </c>
      <c r="E22" s="32">
        <f>E23+E24+E25+E26</f>
        <v>6844</v>
      </c>
      <c r="I22" s="46"/>
    </row>
    <row r="23" spans="1:5" s="42" customFormat="1" ht="78">
      <c r="A23" s="30" t="s">
        <v>64</v>
      </c>
      <c r="B23" s="31" t="s">
        <v>114</v>
      </c>
      <c r="C23" s="31" t="s">
        <v>65</v>
      </c>
      <c r="D23" s="68">
        <f>3989.9+1205+10+4</f>
        <v>5208.9</v>
      </c>
      <c r="E23" s="68">
        <f>3989.9+1205+10+4</f>
        <v>5208.9</v>
      </c>
    </row>
    <row r="24" spans="1:5" s="42" customFormat="1" ht="63" customHeight="1">
      <c r="A24" s="30" t="s">
        <v>67</v>
      </c>
      <c r="B24" s="31" t="s">
        <v>114</v>
      </c>
      <c r="C24" s="31" t="s">
        <v>68</v>
      </c>
      <c r="D24" s="68">
        <v>1557.8</v>
      </c>
      <c r="E24" s="68">
        <v>1565.5</v>
      </c>
    </row>
    <row r="25" spans="1:9" ht="15">
      <c r="A25" s="30" t="s">
        <v>73</v>
      </c>
      <c r="B25" s="31" t="s">
        <v>114</v>
      </c>
      <c r="C25" s="31" t="s">
        <v>74</v>
      </c>
      <c r="D25" s="32"/>
      <c r="E25" s="32"/>
      <c r="I25" s="46"/>
    </row>
    <row r="26" spans="1:9" ht="15">
      <c r="A26" s="30" t="s">
        <v>69</v>
      </c>
      <c r="B26" s="31" t="s">
        <v>114</v>
      </c>
      <c r="C26" s="31" t="s">
        <v>70</v>
      </c>
      <c r="D26" s="68">
        <f>49.3+7.8+12.5</f>
        <v>69.6</v>
      </c>
      <c r="E26" s="68">
        <f>49.3+7.8+12.5</f>
        <v>69.6</v>
      </c>
      <c r="I26" s="46"/>
    </row>
    <row r="27" spans="1:5" s="41" customFormat="1" ht="46.5">
      <c r="A27" s="30" t="s">
        <v>75</v>
      </c>
      <c r="B27" s="31" t="s">
        <v>115</v>
      </c>
      <c r="C27" s="31"/>
      <c r="D27" s="32">
        <f>D28</f>
        <v>647</v>
      </c>
      <c r="E27" s="32">
        <f>E28</f>
        <v>647</v>
      </c>
    </row>
    <row r="28" spans="1:9" s="25" customFormat="1" ht="78">
      <c r="A28" s="30" t="s">
        <v>64</v>
      </c>
      <c r="B28" s="31" t="s">
        <v>115</v>
      </c>
      <c r="C28" s="31" t="s">
        <v>65</v>
      </c>
      <c r="D28" s="68">
        <v>647</v>
      </c>
      <c r="E28" s="68">
        <v>647</v>
      </c>
      <c r="I28" s="56"/>
    </row>
    <row r="29" spans="1:9" ht="15">
      <c r="A29" s="30" t="s">
        <v>79</v>
      </c>
      <c r="B29" s="31" t="s">
        <v>213</v>
      </c>
      <c r="C29" s="31"/>
      <c r="D29" s="32">
        <f>D30</f>
        <v>40</v>
      </c>
      <c r="E29" s="32">
        <f>E30</f>
        <v>40</v>
      </c>
      <c r="I29" s="46"/>
    </row>
    <row r="30" spans="1:9" ht="15">
      <c r="A30" s="30" t="s">
        <v>69</v>
      </c>
      <c r="B30" s="31" t="s">
        <v>213</v>
      </c>
      <c r="C30" s="31" t="s">
        <v>70</v>
      </c>
      <c r="D30" s="68">
        <v>40</v>
      </c>
      <c r="E30" s="68">
        <v>40</v>
      </c>
      <c r="I30" s="46"/>
    </row>
    <row r="31" spans="1:5" s="42" customFormat="1" ht="81">
      <c r="A31" s="63" t="s">
        <v>259</v>
      </c>
      <c r="B31" s="34" t="s">
        <v>257</v>
      </c>
      <c r="C31" s="34"/>
      <c r="D31" s="55">
        <f>D32</f>
        <v>145</v>
      </c>
      <c r="E31" s="55">
        <f>E32</f>
        <v>145</v>
      </c>
    </row>
    <row r="32" spans="1:9" ht="30.75">
      <c r="A32" s="30" t="s">
        <v>258</v>
      </c>
      <c r="B32" s="31" t="s">
        <v>256</v>
      </c>
      <c r="C32" s="31"/>
      <c r="D32" s="32">
        <f>D33</f>
        <v>145</v>
      </c>
      <c r="E32" s="32">
        <f>E33</f>
        <v>145</v>
      </c>
      <c r="I32" s="46"/>
    </row>
    <row r="33" spans="1:9" ht="30.75">
      <c r="A33" s="30" t="s">
        <v>67</v>
      </c>
      <c r="B33" s="31" t="s">
        <v>256</v>
      </c>
      <c r="C33" s="31" t="s">
        <v>68</v>
      </c>
      <c r="D33" s="68">
        <v>145</v>
      </c>
      <c r="E33" s="68">
        <v>145</v>
      </c>
      <c r="I33" s="46"/>
    </row>
    <row r="34" spans="1:5" s="42" customFormat="1" ht="64.5">
      <c r="A34" s="63" t="s">
        <v>230</v>
      </c>
      <c r="B34" s="34" t="s">
        <v>216</v>
      </c>
      <c r="C34" s="34"/>
      <c r="D34" s="55">
        <f>D35</f>
        <v>13791.3</v>
      </c>
      <c r="E34" s="55">
        <f>E35</f>
        <v>13791.3</v>
      </c>
    </row>
    <row r="35" spans="1:9" ht="15">
      <c r="A35" s="30" t="s">
        <v>100</v>
      </c>
      <c r="B35" s="31" t="s">
        <v>215</v>
      </c>
      <c r="C35" s="31"/>
      <c r="D35" s="32">
        <f>D36</f>
        <v>13791.3</v>
      </c>
      <c r="E35" s="32">
        <f>E36</f>
        <v>13791.3</v>
      </c>
      <c r="I35" s="46"/>
    </row>
    <row r="36" spans="1:9" ht="15">
      <c r="A36" s="30" t="s">
        <v>101</v>
      </c>
      <c r="B36" s="31" t="s">
        <v>215</v>
      </c>
      <c r="C36" s="31" t="s">
        <v>102</v>
      </c>
      <c r="D36" s="68">
        <v>13791.3</v>
      </c>
      <c r="E36" s="68">
        <v>13791.3</v>
      </c>
      <c r="I36" s="46"/>
    </row>
    <row r="37" spans="1:5" s="42" customFormat="1" ht="81">
      <c r="A37" s="70" t="s">
        <v>224</v>
      </c>
      <c r="B37" s="34" t="s">
        <v>119</v>
      </c>
      <c r="C37" s="34"/>
      <c r="D37" s="55">
        <f>D38</f>
        <v>7.4</v>
      </c>
      <c r="E37" s="55">
        <f>E38</f>
        <v>7.7</v>
      </c>
    </row>
    <row r="38" spans="1:9" ht="15">
      <c r="A38" s="30" t="s">
        <v>121</v>
      </c>
      <c r="B38" s="31" t="s">
        <v>120</v>
      </c>
      <c r="C38" s="31"/>
      <c r="D38" s="32">
        <f>D39</f>
        <v>7.4</v>
      </c>
      <c r="E38" s="32">
        <f>E39</f>
        <v>7.7</v>
      </c>
      <c r="I38" s="46"/>
    </row>
    <row r="39" spans="1:5" s="42" customFormat="1" ht="30.75">
      <c r="A39" s="30" t="s">
        <v>67</v>
      </c>
      <c r="B39" s="31" t="s">
        <v>120</v>
      </c>
      <c r="C39" s="31" t="s">
        <v>68</v>
      </c>
      <c r="D39" s="68">
        <v>7.4</v>
      </c>
      <c r="E39" s="68">
        <v>7.7</v>
      </c>
    </row>
    <row r="40" spans="1:5" s="42" customFormat="1" ht="64.5">
      <c r="A40" s="63" t="s">
        <v>253</v>
      </c>
      <c r="B40" s="34" t="s">
        <v>249</v>
      </c>
      <c r="C40" s="34"/>
      <c r="D40" s="55">
        <f>D41</f>
        <v>55</v>
      </c>
      <c r="E40" s="55">
        <f>E41</f>
        <v>55</v>
      </c>
    </row>
    <row r="41" spans="1:5" s="42" customFormat="1" ht="30.75">
      <c r="A41" s="30" t="s">
        <v>252</v>
      </c>
      <c r="B41" s="31" t="s">
        <v>251</v>
      </c>
      <c r="C41" s="31"/>
      <c r="D41" s="32">
        <f>D42</f>
        <v>55</v>
      </c>
      <c r="E41" s="32">
        <f>E42</f>
        <v>55</v>
      </c>
    </row>
    <row r="42" spans="1:5" s="42" customFormat="1" ht="30.75">
      <c r="A42" s="30" t="s">
        <v>67</v>
      </c>
      <c r="B42" s="31" t="s">
        <v>251</v>
      </c>
      <c r="C42" s="31" t="s">
        <v>68</v>
      </c>
      <c r="D42" s="68">
        <v>55</v>
      </c>
      <c r="E42" s="68">
        <v>55</v>
      </c>
    </row>
    <row r="43" spans="1:5" s="42" customFormat="1" ht="81">
      <c r="A43" s="63" t="s">
        <v>226</v>
      </c>
      <c r="B43" s="34" t="s">
        <v>130</v>
      </c>
      <c r="C43" s="34"/>
      <c r="D43" s="55">
        <f>D44+D46+D48+D50+D52</f>
        <v>9702.800000000001</v>
      </c>
      <c r="E43" s="55">
        <f>E44+E46+E48+E50+E52</f>
        <v>9887.4</v>
      </c>
    </row>
    <row r="44" spans="1:9" ht="15">
      <c r="A44" s="30" t="s">
        <v>128</v>
      </c>
      <c r="B44" s="31" t="s">
        <v>127</v>
      </c>
      <c r="C44" s="31"/>
      <c r="D44" s="32">
        <f>SUM(D45:D45)</f>
        <v>222.8</v>
      </c>
      <c r="E44" s="32">
        <f>SUM(E45:E45)</f>
        <v>222.8</v>
      </c>
      <c r="I44" s="46"/>
    </row>
    <row r="45" spans="1:9" ht="30.75">
      <c r="A45" s="30" t="s">
        <v>67</v>
      </c>
      <c r="B45" s="31" t="s">
        <v>127</v>
      </c>
      <c r="C45" s="31" t="s">
        <v>68</v>
      </c>
      <c r="D45" s="68">
        <v>222.8</v>
      </c>
      <c r="E45" s="68">
        <v>222.8</v>
      </c>
      <c r="I45" s="46"/>
    </row>
    <row r="46" spans="1:9" ht="46.5">
      <c r="A46" s="30" t="s">
        <v>107</v>
      </c>
      <c r="B46" s="31" t="s">
        <v>129</v>
      </c>
      <c r="C46" s="31"/>
      <c r="D46" s="32">
        <f>D47</f>
        <v>753.3</v>
      </c>
      <c r="E46" s="32">
        <f>E47</f>
        <v>753.3</v>
      </c>
      <c r="I46" s="46"/>
    </row>
    <row r="47" spans="1:9" ht="30.75">
      <c r="A47" s="30" t="s">
        <v>67</v>
      </c>
      <c r="B47" s="31" t="s">
        <v>129</v>
      </c>
      <c r="C47" s="31" t="s">
        <v>68</v>
      </c>
      <c r="D47" s="68">
        <v>753.3</v>
      </c>
      <c r="E47" s="68">
        <v>753.3</v>
      </c>
      <c r="I47" s="46"/>
    </row>
    <row r="48" spans="1:9" ht="15">
      <c r="A48" s="30" t="s">
        <v>132</v>
      </c>
      <c r="B48" s="31" t="s">
        <v>131</v>
      </c>
      <c r="C48" s="31"/>
      <c r="D48" s="32">
        <f>SUM(D49:D49)</f>
        <v>70</v>
      </c>
      <c r="E48" s="32">
        <f>SUM(E49:E49)</f>
        <v>70</v>
      </c>
      <c r="I48" s="46"/>
    </row>
    <row r="49" spans="1:9" ht="30.75">
      <c r="A49" s="30" t="s">
        <v>67</v>
      </c>
      <c r="B49" s="31" t="s">
        <v>131</v>
      </c>
      <c r="C49" s="31" t="s">
        <v>68</v>
      </c>
      <c r="D49" s="68">
        <v>70</v>
      </c>
      <c r="E49" s="68">
        <v>70</v>
      </c>
      <c r="I49" s="46"/>
    </row>
    <row r="50" spans="1:5" s="42" customFormat="1" ht="30.75">
      <c r="A50" s="30" t="s">
        <v>96</v>
      </c>
      <c r="B50" s="31" t="s">
        <v>133</v>
      </c>
      <c r="C50" s="31"/>
      <c r="D50" s="32">
        <f>D51</f>
        <v>8435.7</v>
      </c>
      <c r="E50" s="32">
        <f>E51</f>
        <v>8620.3</v>
      </c>
    </row>
    <row r="51" spans="1:9" ht="30.75">
      <c r="A51" s="30" t="s">
        <v>67</v>
      </c>
      <c r="B51" s="31" t="s">
        <v>133</v>
      </c>
      <c r="C51" s="31" t="s">
        <v>68</v>
      </c>
      <c r="D51" s="68">
        <v>8435.7</v>
      </c>
      <c r="E51" s="68">
        <v>8620.3</v>
      </c>
      <c r="I51" s="46"/>
    </row>
    <row r="52" spans="1:9" ht="15">
      <c r="A52" s="30" t="s">
        <v>141</v>
      </c>
      <c r="B52" s="31" t="s">
        <v>138</v>
      </c>
      <c r="C52" s="31"/>
      <c r="D52" s="32">
        <f>SUM(D53:D53)</f>
        <v>221</v>
      </c>
      <c r="E52" s="32">
        <f>SUM(E53:E53)</f>
        <v>221</v>
      </c>
      <c r="I52" s="46"/>
    </row>
    <row r="53" spans="1:5" s="42" customFormat="1" ht="30.75">
      <c r="A53" s="30" t="s">
        <v>67</v>
      </c>
      <c r="B53" s="31" t="s">
        <v>138</v>
      </c>
      <c r="C53" s="31" t="s">
        <v>68</v>
      </c>
      <c r="D53" s="68">
        <v>221</v>
      </c>
      <c r="E53" s="68">
        <v>221</v>
      </c>
    </row>
    <row r="54" spans="1:5" s="42" customFormat="1" ht="64.5">
      <c r="A54" s="63" t="s">
        <v>225</v>
      </c>
      <c r="B54" s="34" t="s">
        <v>126</v>
      </c>
      <c r="C54" s="34"/>
      <c r="D54" s="55">
        <f>D55</f>
        <v>7260.6</v>
      </c>
      <c r="E54" s="55">
        <f>E55</f>
        <v>6476.1</v>
      </c>
    </row>
    <row r="55" spans="1:5" s="42" customFormat="1" ht="15">
      <c r="A55" s="30" t="s">
        <v>85</v>
      </c>
      <c r="B55" s="31" t="s">
        <v>125</v>
      </c>
      <c r="C55" s="31"/>
      <c r="D55" s="32">
        <f>D56</f>
        <v>7260.6</v>
      </c>
      <c r="E55" s="32">
        <f>E56</f>
        <v>6476.1</v>
      </c>
    </row>
    <row r="56" spans="1:9" ht="30.75">
      <c r="A56" s="30" t="s">
        <v>67</v>
      </c>
      <c r="B56" s="31" t="s">
        <v>125</v>
      </c>
      <c r="C56" s="31" t="s">
        <v>68</v>
      </c>
      <c r="D56" s="68">
        <v>7260.6</v>
      </c>
      <c r="E56" s="68">
        <v>6476.1</v>
      </c>
      <c r="I56" s="46"/>
    </row>
    <row r="57" spans="1:5" s="42" customFormat="1" ht="48">
      <c r="A57" s="63" t="s">
        <v>214</v>
      </c>
      <c r="B57" s="34" t="s">
        <v>212</v>
      </c>
      <c r="C57" s="34"/>
      <c r="D57" s="55">
        <f>D58</f>
        <v>154.5</v>
      </c>
      <c r="E57" s="55">
        <f>E58</f>
        <v>154.5</v>
      </c>
    </row>
    <row r="58" spans="1:9" ht="30.75">
      <c r="A58" s="30" t="s">
        <v>150</v>
      </c>
      <c r="B58" s="31" t="s">
        <v>211</v>
      </c>
      <c r="C58" s="31"/>
      <c r="D58" s="32">
        <f>D59</f>
        <v>154.5</v>
      </c>
      <c r="E58" s="32">
        <f>E59</f>
        <v>154.5</v>
      </c>
      <c r="I58" s="46"/>
    </row>
    <row r="59" spans="1:9" ht="30.75">
      <c r="A59" s="30" t="s">
        <v>67</v>
      </c>
      <c r="B59" s="31" t="s">
        <v>211</v>
      </c>
      <c r="C59" s="31" t="s">
        <v>68</v>
      </c>
      <c r="D59" s="68">
        <v>154.5</v>
      </c>
      <c r="E59" s="68">
        <v>154.5</v>
      </c>
      <c r="I59" s="46"/>
    </row>
    <row r="60" spans="1:5" s="42" customFormat="1" ht="15">
      <c r="A60" s="33" t="s">
        <v>78</v>
      </c>
      <c r="B60" s="34" t="s">
        <v>116</v>
      </c>
      <c r="C60" s="34"/>
      <c r="D60" s="55">
        <f>D61</f>
        <v>1186.8</v>
      </c>
      <c r="E60" s="55">
        <f>E61</f>
        <v>1286</v>
      </c>
    </row>
    <row r="61" spans="1:9" ht="46.5">
      <c r="A61" s="101" t="s">
        <v>267</v>
      </c>
      <c r="B61" s="102" t="s">
        <v>266</v>
      </c>
      <c r="C61" s="102"/>
      <c r="D61" s="103">
        <f>SUM(D62:D63)</f>
        <v>1186.8</v>
      </c>
      <c r="E61" s="103">
        <f>SUM(E62:E63)</f>
        <v>1286</v>
      </c>
      <c r="I61" s="46"/>
    </row>
    <row r="62" spans="1:9" ht="78">
      <c r="A62" s="30" t="s">
        <v>64</v>
      </c>
      <c r="B62" s="31" t="s">
        <v>266</v>
      </c>
      <c r="C62" s="31" t="s">
        <v>65</v>
      </c>
      <c r="D62" s="68">
        <v>1131.5</v>
      </c>
      <c r="E62" s="68">
        <v>1230.4</v>
      </c>
      <c r="I62" s="46"/>
    </row>
    <row r="63" spans="1:9" ht="30.75">
      <c r="A63" s="30" t="s">
        <v>67</v>
      </c>
      <c r="B63" s="31" t="s">
        <v>266</v>
      </c>
      <c r="C63" s="31" t="s">
        <v>68</v>
      </c>
      <c r="D63" s="68">
        <v>55.3</v>
      </c>
      <c r="E63" s="68">
        <v>55.6</v>
      </c>
      <c r="I63" s="46"/>
    </row>
    <row r="64" spans="1:5" s="42" customFormat="1" ht="15">
      <c r="A64" s="57" t="s">
        <v>103</v>
      </c>
      <c r="B64" s="48">
        <v>9999999999</v>
      </c>
      <c r="C64" s="48"/>
      <c r="D64" s="55">
        <f>D65</f>
        <v>1000.3</v>
      </c>
      <c r="E64" s="55">
        <f>E65</f>
        <v>2022.2</v>
      </c>
    </row>
    <row r="65" spans="1:5" ht="15">
      <c r="A65" s="58" t="s">
        <v>136</v>
      </c>
      <c r="B65" s="39">
        <v>9999999999</v>
      </c>
      <c r="C65" s="39">
        <v>999</v>
      </c>
      <c r="D65" s="68">
        <v>1000.3</v>
      </c>
      <c r="E65" s="68">
        <v>2022.2</v>
      </c>
    </row>
  </sheetData>
  <sheetProtection/>
  <mergeCells count="14">
    <mergeCell ref="A7:E7"/>
    <mergeCell ref="A8:E8"/>
    <mergeCell ref="A9:E9"/>
    <mergeCell ref="A10:E10"/>
    <mergeCell ref="A11:A12"/>
    <mergeCell ref="B11:B12"/>
    <mergeCell ref="C11:C12"/>
    <mergeCell ref="D11:E11"/>
    <mergeCell ref="A1:E1"/>
    <mergeCell ref="A2:E2"/>
    <mergeCell ref="A3:E3"/>
    <mergeCell ref="A4:E4"/>
    <mergeCell ref="A5:E5"/>
    <mergeCell ref="A6:E6"/>
  </mergeCells>
  <printOptions/>
  <pageMargins left="0.8267716535433072" right="0.4330708661417323" top="0.2755905511811024" bottom="0.3937007874015748" header="0.2755905511811024" footer="0.5118110236220472"/>
  <pageSetup fitToHeight="5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="90" zoomScaleNormal="90" zoomScalePageLayoutView="0" workbookViewId="0" topLeftCell="A1">
      <selection activeCell="E16" sqref="E16"/>
    </sheetView>
  </sheetViews>
  <sheetFormatPr defaultColWidth="9.140625" defaultRowHeight="15"/>
  <cols>
    <col min="1" max="1" width="55.7109375" style="25" customWidth="1"/>
    <col min="2" max="2" width="8.7109375" style="56" customWidth="1"/>
    <col min="3" max="3" width="14.7109375" style="23" customWidth="1"/>
    <col min="4" max="4" width="8.28125" style="23" customWidth="1"/>
    <col min="5" max="5" width="11.7109375" style="44" customWidth="1"/>
    <col min="6" max="6" width="9.57421875" style="23" hidden="1" customWidth="1"/>
    <col min="7" max="8" width="0" style="23" hidden="1" customWidth="1"/>
    <col min="9" max="16384" width="9.140625" style="23" customWidth="1"/>
  </cols>
  <sheetData>
    <row r="1" spans="1:5" s="40" customFormat="1" ht="18">
      <c r="A1" s="110" t="s">
        <v>170</v>
      </c>
      <c r="B1" s="110"/>
      <c r="C1" s="110"/>
      <c r="D1" s="110"/>
      <c r="E1" s="110"/>
    </row>
    <row r="2" spans="1:5" s="40" customFormat="1" ht="18.75" customHeight="1">
      <c r="A2" s="110" t="s">
        <v>218</v>
      </c>
      <c r="B2" s="110"/>
      <c r="C2" s="110"/>
      <c r="D2" s="110"/>
      <c r="E2" s="110"/>
    </row>
    <row r="3" spans="1:5" s="40" customFormat="1" ht="18.75" customHeight="1">
      <c r="A3" s="110" t="s">
        <v>2</v>
      </c>
      <c r="B3" s="110"/>
      <c r="C3" s="110"/>
      <c r="D3" s="110"/>
      <c r="E3" s="110"/>
    </row>
    <row r="4" spans="1:5" s="40" customFormat="1" ht="18">
      <c r="A4" s="110" t="str">
        <f>'Прил.8  цел.ст.'!A4:E4</f>
        <v>от "25" декабря 2020 года № 159</v>
      </c>
      <c r="B4" s="110"/>
      <c r="C4" s="110"/>
      <c r="D4" s="110"/>
      <c r="E4" s="110"/>
    </row>
    <row r="5" spans="1:5" s="40" customFormat="1" ht="18.75" customHeight="1">
      <c r="A5" s="110" t="s">
        <v>219</v>
      </c>
      <c r="B5" s="110"/>
      <c r="C5" s="110"/>
      <c r="D5" s="110"/>
      <c r="E5" s="110"/>
    </row>
    <row r="6" spans="1:5" s="40" customFormat="1" ht="18.75" customHeight="1">
      <c r="A6" s="110" t="s">
        <v>2</v>
      </c>
      <c r="B6" s="110"/>
      <c r="C6" s="110"/>
      <c r="D6" s="110"/>
      <c r="E6" s="110"/>
    </row>
    <row r="7" spans="1:5" s="40" customFormat="1" ht="18.75" customHeight="1">
      <c r="A7" s="110" t="str">
        <f>'Прил.8  цел.ст.'!A7:E7</f>
        <v>на 2021 год и плановый период 2022 и 2023 годов»</v>
      </c>
      <c r="B7" s="110"/>
      <c r="C7" s="110"/>
      <c r="D7" s="110"/>
      <c r="E7" s="110"/>
    </row>
    <row r="8" spans="1:5" ht="17.25">
      <c r="A8" s="111"/>
      <c r="B8" s="111"/>
      <c r="C8" s="111"/>
      <c r="D8" s="111"/>
      <c r="E8" s="111"/>
    </row>
    <row r="9" spans="1:6" ht="54.75" customHeight="1">
      <c r="A9" s="112" t="s">
        <v>234</v>
      </c>
      <c r="B9" s="112"/>
      <c r="C9" s="112"/>
      <c r="D9" s="112"/>
      <c r="E9" s="112"/>
      <c r="F9" s="24"/>
    </row>
    <row r="10" spans="1:5" s="25" customFormat="1" ht="15">
      <c r="A10" s="113"/>
      <c r="B10" s="113"/>
      <c r="C10" s="113"/>
      <c r="D10" s="113"/>
      <c r="E10" s="113"/>
    </row>
    <row r="11" spans="1:6" s="25" customFormat="1" ht="15">
      <c r="A11" s="114" t="s">
        <v>54</v>
      </c>
      <c r="B11" s="118" t="s">
        <v>105</v>
      </c>
      <c r="C11" s="114" t="s">
        <v>56</v>
      </c>
      <c r="D11" s="114" t="s">
        <v>57</v>
      </c>
      <c r="E11" s="114" t="s">
        <v>109</v>
      </c>
      <c r="F11" s="28">
        <v>141308.2</v>
      </c>
    </row>
    <row r="12" spans="1:5" s="25" customFormat="1" ht="33" customHeight="1">
      <c r="A12" s="115"/>
      <c r="B12" s="119"/>
      <c r="C12" s="115"/>
      <c r="D12" s="115"/>
      <c r="E12" s="115"/>
    </row>
    <row r="13" spans="1:5" s="25" customFormat="1" ht="15">
      <c r="A13" s="26">
        <v>1</v>
      </c>
      <c r="B13" s="36">
        <v>2</v>
      </c>
      <c r="C13" s="26">
        <v>2</v>
      </c>
      <c r="D13" s="26">
        <v>3</v>
      </c>
      <c r="E13" s="36">
        <v>4</v>
      </c>
    </row>
    <row r="14" spans="1:6" s="25" customFormat="1" ht="15">
      <c r="A14" s="27" t="s">
        <v>59</v>
      </c>
      <c r="B14" s="36"/>
      <c r="C14" s="60"/>
      <c r="D14" s="60"/>
      <c r="E14" s="37">
        <f>E15</f>
        <v>43343.1</v>
      </c>
      <c r="F14" s="28"/>
    </row>
    <row r="15" spans="1:5" s="41" customFormat="1" ht="46.5">
      <c r="A15" s="33" t="s">
        <v>235</v>
      </c>
      <c r="B15" s="38">
        <v>791</v>
      </c>
      <c r="C15" s="27"/>
      <c r="D15" s="27"/>
      <c r="E15" s="37">
        <f>E16+E19+E22+E32+E35+E38+E41+E44+E55+E58+E61</f>
        <v>43343.1</v>
      </c>
    </row>
    <row r="16" spans="1:5" s="25" customFormat="1" ht="64.5">
      <c r="A16" s="63" t="s">
        <v>228</v>
      </c>
      <c r="B16" s="38">
        <v>791</v>
      </c>
      <c r="C16" s="34" t="s">
        <v>168</v>
      </c>
      <c r="D16" s="34"/>
      <c r="E16" s="55">
        <f>E17</f>
        <v>322.6</v>
      </c>
    </row>
    <row r="17" spans="1:5" s="41" customFormat="1" ht="18.75" customHeight="1">
      <c r="A17" s="30" t="s">
        <v>165</v>
      </c>
      <c r="B17" s="36">
        <v>791</v>
      </c>
      <c r="C17" s="31" t="s">
        <v>164</v>
      </c>
      <c r="D17" s="31"/>
      <c r="E17" s="32">
        <f>E18</f>
        <v>322.6</v>
      </c>
    </row>
    <row r="18" spans="1:6" s="25" customFormat="1" ht="30.75">
      <c r="A18" s="30" t="s">
        <v>67</v>
      </c>
      <c r="B18" s="36">
        <v>791</v>
      </c>
      <c r="C18" s="31" t="s">
        <v>164</v>
      </c>
      <c r="D18" s="31" t="s">
        <v>68</v>
      </c>
      <c r="E18" s="68">
        <v>322.6</v>
      </c>
      <c r="F18" s="42"/>
    </row>
    <row r="19" spans="1:6" s="25" customFormat="1" ht="81">
      <c r="A19" s="63" t="s">
        <v>229</v>
      </c>
      <c r="B19" s="38">
        <v>791</v>
      </c>
      <c r="C19" s="34" t="s">
        <v>139</v>
      </c>
      <c r="D19" s="34"/>
      <c r="E19" s="55">
        <f>E20</f>
        <v>50.7</v>
      </c>
      <c r="F19" s="42"/>
    </row>
    <row r="20" spans="1:6" s="25" customFormat="1" ht="15">
      <c r="A20" s="30" t="s">
        <v>100</v>
      </c>
      <c r="B20" s="36">
        <v>791</v>
      </c>
      <c r="C20" s="31" t="s">
        <v>140</v>
      </c>
      <c r="D20" s="31"/>
      <c r="E20" s="32">
        <f>E21</f>
        <v>50.7</v>
      </c>
      <c r="F20" s="42"/>
    </row>
    <row r="21" spans="1:6" s="25" customFormat="1" ht="15">
      <c r="A21" s="30" t="s">
        <v>101</v>
      </c>
      <c r="B21" s="36">
        <v>791</v>
      </c>
      <c r="C21" s="31" t="s">
        <v>140</v>
      </c>
      <c r="D21" s="31" t="s">
        <v>102</v>
      </c>
      <c r="E21" s="68">
        <v>50.7</v>
      </c>
      <c r="F21" s="23"/>
    </row>
    <row r="22" spans="1:5" ht="64.5">
      <c r="A22" s="63" t="s">
        <v>223</v>
      </c>
      <c r="B22" s="38">
        <v>791</v>
      </c>
      <c r="C22" s="34" t="s">
        <v>117</v>
      </c>
      <c r="D22" s="34"/>
      <c r="E22" s="55">
        <f>E23+E28+E30</f>
        <v>7515.8</v>
      </c>
    </row>
    <row r="23" spans="1:6" ht="30.75">
      <c r="A23" s="30" t="s">
        <v>63</v>
      </c>
      <c r="B23" s="36">
        <v>791</v>
      </c>
      <c r="C23" s="31" t="s">
        <v>114</v>
      </c>
      <c r="D23" s="31"/>
      <c r="E23" s="32">
        <f>E24+E25+E26+E27</f>
        <v>6828.8</v>
      </c>
      <c r="F23" s="23" t="s">
        <v>106</v>
      </c>
    </row>
    <row r="24" spans="1:6" ht="78">
      <c r="A24" s="30" t="s">
        <v>64</v>
      </c>
      <c r="B24" s="36">
        <v>791</v>
      </c>
      <c r="C24" s="31" t="s">
        <v>114</v>
      </c>
      <c r="D24" s="31" t="s">
        <v>65</v>
      </c>
      <c r="E24" s="68">
        <f>3989.9+1205+10+4</f>
        <v>5208.9</v>
      </c>
      <c r="F24" s="42"/>
    </row>
    <row r="25" spans="1:6" s="42" customFormat="1" ht="30.75">
      <c r="A25" s="30" t="s">
        <v>67</v>
      </c>
      <c r="B25" s="36">
        <v>791</v>
      </c>
      <c r="C25" s="31" t="s">
        <v>114</v>
      </c>
      <c r="D25" s="31" t="s">
        <v>68</v>
      </c>
      <c r="E25" s="68">
        <v>1550.3</v>
      </c>
      <c r="F25" s="23"/>
    </row>
    <row r="26" spans="1:5" ht="15">
      <c r="A26" s="30" t="s">
        <v>73</v>
      </c>
      <c r="B26" s="36">
        <v>791</v>
      </c>
      <c r="C26" s="31" t="s">
        <v>114</v>
      </c>
      <c r="D26" s="31" t="s">
        <v>74</v>
      </c>
      <c r="E26" s="32"/>
    </row>
    <row r="27" spans="1:5" ht="15">
      <c r="A27" s="30" t="s">
        <v>69</v>
      </c>
      <c r="B27" s="36">
        <v>791</v>
      </c>
      <c r="C27" s="31" t="s">
        <v>114</v>
      </c>
      <c r="D27" s="31" t="s">
        <v>70</v>
      </c>
      <c r="E27" s="68">
        <f>49.3+7.8+12.5</f>
        <v>69.6</v>
      </c>
    </row>
    <row r="28" spans="1:5" ht="46.5">
      <c r="A28" s="30" t="s">
        <v>75</v>
      </c>
      <c r="B28" s="36">
        <v>791</v>
      </c>
      <c r="C28" s="31" t="s">
        <v>115</v>
      </c>
      <c r="D28" s="31"/>
      <c r="E28" s="32">
        <f>E29</f>
        <v>647</v>
      </c>
    </row>
    <row r="29" spans="1:5" ht="78">
      <c r="A29" s="30" t="s">
        <v>64</v>
      </c>
      <c r="B29" s="36">
        <v>791</v>
      </c>
      <c r="C29" s="31" t="s">
        <v>115</v>
      </c>
      <c r="D29" s="31" t="s">
        <v>65</v>
      </c>
      <c r="E29" s="68">
        <v>647</v>
      </c>
    </row>
    <row r="30" spans="1:6" ht="15">
      <c r="A30" s="30" t="s">
        <v>79</v>
      </c>
      <c r="B30" s="36">
        <v>791</v>
      </c>
      <c r="C30" s="31" t="s">
        <v>213</v>
      </c>
      <c r="D30" s="31"/>
      <c r="E30" s="32">
        <f>E31</f>
        <v>40</v>
      </c>
      <c r="F30" s="42"/>
    </row>
    <row r="31" spans="1:6" s="42" customFormat="1" ht="15">
      <c r="A31" s="30" t="s">
        <v>69</v>
      </c>
      <c r="B31" s="36">
        <v>791</v>
      </c>
      <c r="C31" s="31" t="s">
        <v>213</v>
      </c>
      <c r="D31" s="31" t="s">
        <v>70</v>
      </c>
      <c r="E31" s="68">
        <v>40</v>
      </c>
      <c r="F31" s="23"/>
    </row>
    <row r="32" spans="1:5" ht="81">
      <c r="A32" s="63" t="s">
        <v>259</v>
      </c>
      <c r="B32" s="38">
        <v>791</v>
      </c>
      <c r="C32" s="34" t="s">
        <v>257</v>
      </c>
      <c r="D32" s="34"/>
      <c r="E32" s="55">
        <f>E33</f>
        <v>145</v>
      </c>
    </row>
    <row r="33" spans="1:6" ht="30.75">
      <c r="A33" s="30" t="s">
        <v>258</v>
      </c>
      <c r="B33" s="36">
        <v>791</v>
      </c>
      <c r="C33" s="31" t="s">
        <v>256</v>
      </c>
      <c r="D33" s="31"/>
      <c r="E33" s="32">
        <f>E34</f>
        <v>145</v>
      </c>
      <c r="F33" s="42"/>
    </row>
    <row r="34" spans="1:5" ht="30.75">
      <c r="A34" s="30" t="s">
        <v>67</v>
      </c>
      <c r="B34" s="36">
        <v>791</v>
      </c>
      <c r="C34" s="31" t="s">
        <v>256</v>
      </c>
      <c r="D34" s="31" t="s">
        <v>68</v>
      </c>
      <c r="E34" s="68">
        <v>145</v>
      </c>
    </row>
    <row r="35" spans="1:6" ht="64.5">
      <c r="A35" s="63" t="s">
        <v>230</v>
      </c>
      <c r="B35" s="38">
        <v>791</v>
      </c>
      <c r="C35" s="34" t="s">
        <v>216</v>
      </c>
      <c r="D35" s="34"/>
      <c r="E35" s="55">
        <f>E36</f>
        <v>13791.3</v>
      </c>
      <c r="F35" s="23" t="s">
        <v>112</v>
      </c>
    </row>
    <row r="36" spans="1:6" ht="15">
      <c r="A36" s="30" t="s">
        <v>100</v>
      </c>
      <c r="B36" s="36">
        <v>791</v>
      </c>
      <c r="C36" s="31" t="s">
        <v>215</v>
      </c>
      <c r="D36" s="31"/>
      <c r="E36" s="32">
        <f>E37</f>
        <v>13791.3</v>
      </c>
      <c r="F36" s="42"/>
    </row>
    <row r="37" spans="1:6" s="42" customFormat="1" ht="15">
      <c r="A37" s="30" t="s">
        <v>101</v>
      </c>
      <c r="B37" s="36">
        <v>791</v>
      </c>
      <c r="C37" s="31" t="s">
        <v>215</v>
      </c>
      <c r="D37" s="31" t="s">
        <v>102</v>
      </c>
      <c r="E37" s="68">
        <v>13791.3</v>
      </c>
      <c r="F37" s="23"/>
    </row>
    <row r="38" spans="1:6" ht="81">
      <c r="A38" s="70" t="s">
        <v>224</v>
      </c>
      <c r="B38" s="38">
        <v>791</v>
      </c>
      <c r="C38" s="34" t="s">
        <v>119</v>
      </c>
      <c r="D38" s="34"/>
      <c r="E38" s="55">
        <f>E39</f>
        <v>7.2</v>
      </c>
      <c r="F38" s="23" t="s">
        <v>108</v>
      </c>
    </row>
    <row r="39" spans="1:5" ht="15">
      <c r="A39" s="30" t="s">
        <v>121</v>
      </c>
      <c r="B39" s="36">
        <v>791</v>
      </c>
      <c r="C39" s="31" t="s">
        <v>120</v>
      </c>
      <c r="D39" s="31"/>
      <c r="E39" s="32">
        <f>E40</f>
        <v>7.2</v>
      </c>
    </row>
    <row r="40" spans="1:6" s="42" customFormat="1" ht="30.75">
      <c r="A40" s="30" t="s">
        <v>67</v>
      </c>
      <c r="B40" s="36">
        <v>791</v>
      </c>
      <c r="C40" s="31" t="s">
        <v>120</v>
      </c>
      <c r="D40" s="31" t="s">
        <v>68</v>
      </c>
      <c r="E40" s="68">
        <v>7.2</v>
      </c>
      <c r="F40" s="23" t="s">
        <v>93</v>
      </c>
    </row>
    <row r="41" spans="1:6" ht="64.5">
      <c r="A41" s="63" t="s">
        <v>253</v>
      </c>
      <c r="B41" s="38">
        <v>791</v>
      </c>
      <c r="C41" s="34" t="s">
        <v>249</v>
      </c>
      <c r="D41" s="34"/>
      <c r="E41" s="55">
        <f>E42</f>
        <v>60</v>
      </c>
      <c r="F41" s="23" t="s">
        <v>110</v>
      </c>
    </row>
    <row r="42" spans="1:6" ht="30.75">
      <c r="A42" s="30" t="s">
        <v>252</v>
      </c>
      <c r="B42" s="36">
        <v>791</v>
      </c>
      <c r="C42" s="31" t="s">
        <v>251</v>
      </c>
      <c r="D42" s="31"/>
      <c r="E42" s="32">
        <f>E43</f>
        <v>60</v>
      </c>
      <c r="F42" s="23" t="s">
        <v>111</v>
      </c>
    </row>
    <row r="43" spans="1:6" s="42" customFormat="1" ht="30.75">
      <c r="A43" s="30" t="s">
        <v>67</v>
      </c>
      <c r="B43" s="36">
        <v>791</v>
      </c>
      <c r="C43" s="31" t="s">
        <v>251</v>
      </c>
      <c r="D43" s="31" t="s">
        <v>68</v>
      </c>
      <c r="E43" s="68">
        <v>60</v>
      </c>
      <c r="F43" s="23"/>
    </row>
    <row r="44" spans="1:5" ht="81">
      <c r="A44" s="63" t="s">
        <v>226</v>
      </c>
      <c r="B44" s="38">
        <v>791</v>
      </c>
      <c r="C44" s="34" t="s">
        <v>130</v>
      </c>
      <c r="D44" s="34"/>
      <c r="E44" s="55">
        <f>E45+E47+E49+E51+E53</f>
        <v>9518.6</v>
      </c>
    </row>
    <row r="45" spans="1:6" ht="15">
      <c r="A45" s="30" t="s">
        <v>128</v>
      </c>
      <c r="B45" s="36">
        <v>791</v>
      </c>
      <c r="C45" s="31" t="s">
        <v>127</v>
      </c>
      <c r="D45" s="31"/>
      <c r="E45" s="32">
        <f>SUM(E46:E46)</f>
        <v>222.8</v>
      </c>
      <c r="F45" s="42"/>
    </row>
    <row r="46" spans="1:5" s="42" customFormat="1" ht="30.75">
      <c r="A46" s="30" t="s">
        <v>67</v>
      </c>
      <c r="B46" s="36">
        <v>791</v>
      </c>
      <c r="C46" s="31" t="s">
        <v>127</v>
      </c>
      <c r="D46" s="31" t="s">
        <v>68</v>
      </c>
      <c r="E46" s="68">
        <v>222.8</v>
      </c>
    </row>
    <row r="47" spans="1:6" ht="46.5">
      <c r="A47" s="30" t="s">
        <v>107</v>
      </c>
      <c r="B47" s="36">
        <v>791</v>
      </c>
      <c r="C47" s="31" t="s">
        <v>129</v>
      </c>
      <c r="D47" s="31"/>
      <c r="E47" s="32">
        <f>E48</f>
        <v>753.3</v>
      </c>
      <c r="F47" s="23" t="s">
        <v>97</v>
      </c>
    </row>
    <row r="48" spans="1:5" ht="30.75">
      <c r="A48" s="30" t="s">
        <v>67</v>
      </c>
      <c r="B48" s="36">
        <v>791</v>
      </c>
      <c r="C48" s="31" t="s">
        <v>129</v>
      </c>
      <c r="D48" s="31" t="s">
        <v>68</v>
      </c>
      <c r="E48" s="68">
        <v>753.3</v>
      </c>
    </row>
    <row r="49" spans="1:5" s="42" customFormat="1" ht="15">
      <c r="A49" s="30" t="s">
        <v>132</v>
      </c>
      <c r="B49" s="36">
        <v>791</v>
      </c>
      <c r="C49" s="31" t="s">
        <v>131</v>
      </c>
      <c r="D49" s="31"/>
      <c r="E49" s="32">
        <f>SUM(E50:E50)</f>
        <v>70</v>
      </c>
    </row>
    <row r="50" spans="1:5" ht="30.75">
      <c r="A50" s="30" t="s">
        <v>67</v>
      </c>
      <c r="B50" s="36">
        <v>791</v>
      </c>
      <c r="C50" s="31" t="s">
        <v>131</v>
      </c>
      <c r="D50" s="31" t="s">
        <v>68</v>
      </c>
      <c r="E50" s="68">
        <v>70</v>
      </c>
    </row>
    <row r="51" spans="1:5" ht="30.75">
      <c r="A51" s="30" t="s">
        <v>96</v>
      </c>
      <c r="B51" s="36">
        <v>791</v>
      </c>
      <c r="C51" s="31" t="s">
        <v>133</v>
      </c>
      <c r="D51" s="31"/>
      <c r="E51" s="32">
        <f>E52</f>
        <v>8251.5</v>
      </c>
    </row>
    <row r="52" spans="1:5" ht="30.75">
      <c r="A52" s="30" t="s">
        <v>67</v>
      </c>
      <c r="B52" s="36">
        <v>791</v>
      </c>
      <c r="C52" s="31" t="s">
        <v>133</v>
      </c>
      <c r="D52" s="31" t="s">
        <v>68</v>
      </c>
      <c r="E52" s="68">
        <v>8251.5</v>
      </c>
    </row>
    <row r="53" spans="1:5" ht="15">
      <c r="A53" s="30" t="s">
        <v>141</v>
      </c>
      <c r="B53" s="36">
        <v>791</v>
      </c>
      <c r="C53" s="31" t="s">
        <v>138</v>
      </c>
      <c r="D53" s="31"/>
      <c r="E53" s="32">
        <f>SUM(E54:E54)</f>
        <v>221</v>
      </c>
    </row>
    <row r="54" spans="1:5" ht="30.75">
      <c r="A54" s="30" t="s">
        <v>67</v>
      </c>
      <c r="B54" s="36">
        <v>791</v>
      </c>
      <c r="C54" s="31" t="s">
        <v>138</v>
      </c>
      <c r="D54" s="31" t="s">
        <v>68</v>
      </c>
      <c r="E54" s="68">
        <v>221</v>
      </c>
    </row>
    <row r="55" spans="1:5" ht="64.5">
      <c r="A55" s="63" t="s">
        <v>225</v>
      </c>
      <c r="B55" s="38">
        <v>791</v>
      </c>
      <c r="C55" s="34" t="s">
        <v>126</v>
      </c>
      <c r="D55" s="34"/>
      <c r="E55" s="55">
        <f>E56</f>
        <v>10616.3</v>
      </c>
    </row>
    <row r="56" spans="1:5" ht="15">
      <c r="A56" s="30" t="s">
        <v>85</v>
      </c>
      <c r="B56" s="36">
        <v>791</v>
      </c>
      <c r="C56" s="31" t="s">
        <v>125</v>
      </c>
      <c r="D56" s="31"/>
      <c r="E56" s="32">
        <f>E57</f>
        <v>10616.3</v>
      </c>
    </row>
    <row r="57" spans="1:5" ht="30.75">
      <c r="A57" s="30" t="s">
        <v>67</v>
      </c>
      <c r="B57" s="36">
        <v>791</v>
      </c>
      <c r="C57" s="31" t="s">
        <v>125</v>
      </c>
      <c r="D57" s="31" t="s">
        <v>68</v>
      </c>
      <c r="E57" s="68">
        <v>10616.3</v>
      </c>
    </row>
    <row r="58" spans="1:8" ht="48">
      <c r="A58" s="63" t="s">
        <v>214</v>
      </c>
      <c r="B58" s="38">
        <v>791</v>
      </c>
      <c r="C58" s="34" t="s">
        <v>212</v>
      </c>
      <c r="D58" s="34"/>
      <c r="E58" s="55">
        <f>E59</f>
        <v>154.5</v>
      </c>
      <c r="H58" s="73"/>
    </row>
    <row r="59" spans="1:5" ht="30.75">
      <c r="A59" s="30" t="s">
        <v>150</v>
      </c>
      <c r="B59" s="36">
        <v>791</v>
      </c>
      <c r="C59" s="31" t="s">
        <v>211</v>
      </c>
      <c r="D59" s="31"/>
      <c r="E59" s="32">
        <f>E60</f>
        <v>154.5</v>
      </c>
    </row>
    <row r="60" spans="1:5" ht="30.75">
      <c r="A60" s="30" t="s">
        <v>67</v>
      </c>
      <c r="B60" s="36">
        <v>791</v>
      </c>
      <c r="C60" s="31" t="s">
        <v>211</v>
      </c>
      <c r="D60" s="31" t="s">
        <v>68</v>
      </c>
      <c r="E60" s="68">
        <v>154.5</v>
      </c>
    </row>
    <row r="61" spans="1:5" ht="15.75">
      <c r="A61" s="63" t="s">
        <v>78</v>
      </c>
      <c r="B61" s="38">
        <v>791</v>
      </c>
      <c r="C61" s="34" t="s">
        <v>116</v>
      </c>
      <c r="D61" s="34"/>
      <c r="E61" s="55">
        <f>E62</f>
        <v>1161.1</v>
      </c>
    </row>
    <row r="62" spans="1:5" ht="46.5">
      <c r="A62" s="101" t="s">
        <v>267</v>
      </c>
      <c r="B62" s="36">
        <v>791</v>
      </c>
      <c r="C62" s="102" t="s">
        <v>266</v>
      </c>
      <c r="D62" s="102"/>
      <c r="E62" s="103">
        <f>SUM(E63:E64)</f>
        <v>1161.1</v>
      </c>
    </row>
    <row r="63" spans="1:5" ht="78">
      <c r="A63" s="30" t="s">
        <v>64</v>
      </c>
      <c r="B63" s="36">
        <v>791</v>
      </c>
      <c r="C63" s="31" t="s">
        <v>266</v>
      </c>
      <c r="D63" s="31" t="s">
        <v>65</v>
      </c>
      <c r="E63" s="68">
        <v>1106.1</v>
      </c>
    </row>
    <row r="64" spans="1:5" ht="30.75">
      <c r="A64" s="30" t="s">
        <v>67</v>
      </c>
      <c r="B64" s="36">
        <v>791</v>
      </c>
      <c r="C64" s="31" t="s">
        <v>266</v>
      </c>
      <c r="D64" s="31" t="s">
        <v>68</v>
      </c>
      <c r="E64" s="68">
        <v>55</v>
      </c>
    </row>
  </sheetData>
  <sheetProtection/>
  <mergeCells count="15">
    <mergeCell ref="A6:E6"/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A11:A12"/>
    <mergeCell ref="B11:B12"/>
    <mergeCell ref="C11:C12"/>
    <mergeCell ref="D11:D12"/>
    <mergeCell ref="E11:E12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view="pageBreakPreview" zoomScaleSheetLayoutView="100" zoomScalePageLayoutView="0" workbookViewId="0" topLeftCell="A1">
      <selection activeCell="J18" sqref="J18"/>
    </sheetView>
  </sheetViews>
  <sheetFormatPr defaultColWidth="55.7109375" defaultRowHeight="15"/>
  <cols>
    <col min="1" max="1" width="55.7109375" style="25" customWidth="1"/>
    <col min="2" max="2" width="7.8515625" style="56" customWidth="1"/>
    <col min="3" max="3" width="15.140625" style="23" customWidth="1"/>
    <col min="4" max="4" width="6.8515625" style="23" customWidth="1"/>
    <col min="5" max="5" width="12.8515625" style="44" customWidth="1"/>
    <col min="6" max="6" width="11.421875" style="44" customWidth="1"/>
    <col min="7" max="7" width="9.140625" style="23" customWidth="1"/>
    <col min="8" max="8" width="9.140625" style="23" hidden="1" customWidth="1"/>
    <col min="9" max="255" width="9.140625" style="23" customWidth="1"/>
    <col min="256" max="16384" width="55.7109375" style="23" customWidth="1"/>
  </cols>
  <sheetData>
    <row r="1" spans="1:6" s="22" customFormat="1" ht="18">
      <c r="A1" s="110" t="s">
        <v>153</v>
      </c>
      <c r="B1" s="110"/>
      <c r="C1" s="110"/>
      <c r="D1" s="110"/>
      <c r="E1" s="110"/>
      <c r="F1" s="110"/>
    </row>
    <row r="2" spans="1:6" s="22" customFormat="1" ht="18.75" customHeight="1">
      <c r="A2" s="110" t="s">
        <v>218</v>
      </c>
      <c r="B2" s="110"/>
      <c r="C2" s="110"/>
      <c r="D2" s="110"/>
      <c r="E2" s="110"/>
      <c r="F2" s="110"/>
    </row>
    <row r="3" spans="1:6" s="22" customFormat="1" ht="18.75" customHeight="1">
      <c r="A3" s="110" t="s">
        <v>2</v>
      </c>
      <c r="B3" s="110"/>
      <c r="C3" s="110"/>
      <c r="D3" s="110"/>
      <c r="E3" s="110"/>
      <c r="F3" s="110"/>
    </row>
    <row r="4" spans="1:6" s="22" customFormat="1" ht="18">
      <c r="A4" s="110" t="str">
        <f>'Прил.9 ведомств.'!A4:E4</f>
        <v>от "25" декабря 2020 года № 159</v>
      </c>
      <c r="B4" s="110"/>
      <c r="C4" s="110"/>
      <c r="D4" s="110"/>
      <c r="E4" s="110"/>
      <c r="F4" s="110"/>
    </row>
    <row r="5" spans="1:6" s="22" customFormat="1" ht="18.75" customHeight="1">
      <c r="A5" s="110" t="s">
        <v>219</v>
      </c>
      <c r="B5" s="110"/>
      <c r="C5" s="110"/>
      <c r="D5" s="110"/>
      <c r="E5" s="110"/>
      <c r="F5" s="110"/>
    </row>
    <row r="6" spans="1:6" s="22" customFormat="1" ht="18.75" customHeight="1">
      <c r="A6" s="110" t="s">
        <v>2</v>
      </c>
      <c r="B6" s="110"/>
      <c r="C6" s="110"/>
      <c r="D6" s="110"/>
      <c r="E6" s="110"/>
      <c r="F6" s="110"/>
    </row>
    <row r="7" spans="1:6" s="22" customFormat="1" ht="18.75" customHeight="1">
      <c r="A7" s="110" t="str">
        <f>'Прил.9 ведомств.'!A7:E7</f>
        <v>на 2021 год и плановый период 2022 и 2023 годов»</v>
      </c>
      <c r="B7" s="110"/>
      <c r="C7" s="110"/>
      <c r="D7" s="110"/>
      <c r="E7" s="110"/>
      <c r="F7" s="110"/>
    </row>
    <row r="8" spans="1:5" ht="17.25">
      <c r="A8" s="111"/>
      <c r="B8" s="111"/>
      <c r="C8" s="111"/>
      <c r="D8" s="111"/>
      <c r="E8" s="111"/>
    </row>
    <row r="9" spans="1:6" ht="60.75" customHeight="1">
      <c r="A9" s="112" t="s">
        <v>269</v>
      </c>
      <c r="B9" s="112"/>
      <c r="C9" s="112"/>
      <c r="D9" s="112"/>
      <c r="E9" s="112"/>
      <c r="F9" s="112"/>
    </row>
    <row r="10" spans="1:6" s="25" customFormat="1" ht="15">
      <c r="A10" s="113"/>
      <c r="B10" s="113"/>
      <c r="C10" s="113"/>
      <c r="D10" s="113"/>
      <c r="E10" s="113"/>
      <c r="F10" s="113"/>
    </row>
    <row r="11" spans="1:6" s="25" customFormat="1" ht="15">
      <c r="A11" s="114" t="s">
        <v>54</v>
      </c>
      <c r="B11" s="118" t="s">
        <v>105</v>
      </c>
      <c r="C11" s="114" t="s">
        <v>56</v>
      </c>
      <c r="D11" s="114" t="s">
        <v>57</v>
      </c>
      <c r="E11" s="116" t="s">
        <v>109</v>
      </c>
      <c r="F11" s="116"/>
    </row>
    <row r="12" spans="1:6" s="25" customFormat="1" ht="15">
      <c r="A12" s="115"/>
      <c r="B12" s="119"/>
      <c r="C12" s="115"/>
      <c r="D12" s="115"/>
      <c r="E12" s="38" t="s">
        <v>158</v>
      </c>
      <c r="F12" s="38" t="s">
        <v>210</v>
      </c>
    </row>
    <row r="13" spans="1:6" s="25" customFormat="1" ht="15">
      <c r="A13" s="26">
        <v>1</v>
      </c>
      <c r="B13" s="36">
        <v>2</v>
      </c>
      <c r="C13" s="26">
        <v>3</v>
      </c>
      <c r="D13" s="26">
        <v>4</v>
      </c>
      <c r="E13" s="36">
        <v>5</v>
      </c>
      <c r="F13" s="36">
        <v>6</v>
      </c>
    </row>
    <row r="14" spans="1:6" s="25" customFormat="1" ht="15">
      <c r="A14" s="27" t="s">
        <v>59</v>
      </c>
      <c r="B14" s="36"/>
      <c r="C14" s="60"/>
      <c r="D14" s="60"/>
      <c r="E14" s="37">
        <f>E15</f>
        <v>41200.30000000001</v>
      </c>
      <c r="F14" s="37">
        <f>F15</f>
        <v>41729.49999999999</v>
      </c>
    </row>
    <row r="15" spans="1:6" s="25" customFormat="1" ht="46.5">
      <c r="A15" s="33" t="s">
        <v>235</v>
      </c>
      <c r="B15" s="38">
        <v>791</v>
      </c>
      <c r="C15" s="27"/>
      <c r="D15" s="27"/>
      <c r="E15" s="37">
        <f>E16+E19+E22+E32+E35+E38+E41+E44+E55+E58+E61+E72</f>
        <v>41200.30000000001</v>
      </c>
      <c r="F15" s="37">
        <f>F16+F19+F22+F32+F35+F38+F41+F44+F55+F58+F61+F72</f>
        <v>41729.49999999999</v>
      </c>
    </row>
    <row r="16" spans="1:6" s="25" customFormat="1" ht="64.5">
      <c r="A16" s="63" t="s">
        <v>228</v>
      </c>
      <c r="B16" s="38">
        <v>791</v>
      </c>
      <c r="C16" s="34" t="s">
        <v>168</v>
      </c>
      <c r="D16" s="34"/>
      <c r="E16" s="55">
        <f>E17</f>
        <v>322.6</v>
      </c>
      <c r="F16" s="55">
        <f>F17</f>
        <v>322.6</v>
      </c>
    </row>
    <row r="17" spans="1:6" s="41" customFormat="1" ht="18.75" customHeight="1">
      <c r="A17" s="30" t="s">
        <v>165</v>
      </c>
      <c r="B17" s="36">
        <v>791</v>
      </c>
      <c r="C17" s="31" t="s">
        <v>164</v>
      </c>
      <c r="D17" s="31"/>
      <c r="E17" s="32">
        <f>E18</f>
        <v>322.6</v>
      </c>
      <c r="F17" s="32">
        <f>F18</f>
        <v>322.6</v>
      </c>
    </row>
    <row r="18" spans="1:6" s="25" customFormat="1" ht="30.75">
      <c r="A18" s="30" t="s">
        <v>67</v>
      </c>
      <c r="B18" s="36">
        <v>791</v>
      </c>
      <c r="C18" s="31" t="s">
        <v>164</v>
      </c>
      <c r="D18" s="31" t="s">
        <v>68</v>
      </c>
      <c r="E18" s="68">
        <v>322.6</v>
      </c>
      <c r="F18" s="68">
        <v>322.6</v>
      </c>
    </row>
    <row r="19" spans="1:6" s="25" customFormat="1" ht="81">
      <c r="A19" s="63" t="s">
        <v>229</v>
      </c>
      <c r="B19" s="38">
        <v>791</v>
      </c>
      <c r="C19" s="34" t="s">
        <v>139</v>
      </c>
      <c r="D19" s="34"/>
      <c r="E19" s="55">
        <f>E20</f>
        <v>50.7</v>
      </c>
      <c r="F19" s="55">
        <f>F20</f>
        <v>50.7</v>
      </c>
    </row>
    <row r="20" spans="1:6" s="25" customFormat="1" ht="15">
      <c r="A20" s="30" t="s">
        <v>100</v>
      </c>
      <c r="B20" s="36">
        <v>791</v>
      </c>
      <c r="C20" s="31" t="s">
        <v>140</v>
      </c>
      <c r="D20" s="31"/>
      <c r="E20" s="32">
        <f>E21</f>
        <v>50.7</v>
      </c>
      <c r="F20" s="32">
        <f>F21</f>
        <v>50.7</v>
      </c>
    </row>
    <row r="21" spans="1:6" s="25" customFormat="1" ht="15">
      <c r="A21" s="30" t="s">
        <v>101</v>
      </c>
      <c r="B21" s="36">
        <v>791</v>
      </c>
      <c r="C21" s="31" t="s">
        <v>140</v>
      </c>
      <c r="D21" s="31" t="s">
        <v>102</v>
      </c>
      <c r="E21" s="68">
        <v>50.7</v>
      </c>
      <c r="F21" s="68">
        <v>50.7</v>
      </c>
    </row>
    <row r="22" spans="1:6" ht="64.5">
      <c r="A22" s="63" t="s">
        <v>223</v>
      </c>
      <c r="B22" s="38">
        <v>791</v>
      </c>
      <c r="C22" s="34" t="s">
        <v>117</v>
      </c>
      <c r="D22" s="34"/>
      <c r="E22" s="55">
        <f>E23+E28+E30</f>
        <v>7523.3</v>
      </c>
      <c r="F22" s="55">
        <f>F23+F28+F30</f>
        <v>7531</v>
      </c>
    </row>
    <row r="23" spans="1:6" ht="30.75">
      <c r="A23" s="30" t="s">
        <v>63</v>
      </c>
      <c r="B23" s="36">
        <v>791</v>
      </c>
      <c r="C23" s="31" t="s">
        <v>114</v>
      </c>
      <c r="D23" s="31"/>
      <c r="E23" s="32">
        <f>E24+E25+E26+E27</f>
        <v>6836.3</v>
      </c>
      <c r="F23" s="32">
        <f>F24+F25+F26+F27</f>
        <v>6844</v>
      </c>
    </row>
    <row r="24" spans="1:6" ht="78">
      <c r="A24" s="30" t="s">
        <v>64</v>
      </c>
      <c r="B24" s="36">
        <v>791</v>
      </c>
      <c r="C24" s="31" t="s">
        <v>114</v>
      </c>
      <c r="D24" s="31" t="s">
        <v>65</v>
      </c>
      <c r="E24" s="68">
        <f>3989.9+1205+10+4</f>
        <v>5208.9</v>
      </c>
      <c r="F24" s="68">
        <f>3989.9+1205+10+4</f>
        <v>5208.9</v>
      </c>
    </row>
    <row r="25" spans="1:6" s="42" customFormat="1" ht="30.75">
      <c r="A25" s="30" t="s">
        <v>67</v>
      </c>
      <c r="B25" s="36">
        <v>791</v>
      </c>
      <c r="C25" s="31" t="s">
        <v>114</v>
      </c>
      <c r="D25" s="31" t="s">
        <v>68</v>
      </c>
      <c r="E25" s="68">
        <v>1557.8</v>
      </c>
      <c r="F25" s="68">
        <v>1565.5</v>
      </c>
    </row>
    <row r="26" spans="1:6" ht="15">
      <c r="A26" s="30" t="s">
        <v>73</v>
      </c>
      <c r="B26" s="36">
        <v>791</v>
      </c>
      <c r="C26" s="31" t="s">
        <v>114</v>
      </c>
      <c r="D26" s="31" t="s">
        <v>74</v>
      </c>
      <c r="E26" s="32"/>
      <c r="F26" s="32"/>
    </row>
    <row r="27" spans="1:6" ht="15">
      <c r="A27" s="30" t="s">
        <v>69</v>
      </c>
      <c r="B27" s="36">
        <v>791</v>
      </c>
      <c r="C27" s="31" t="s">
        <v>114</v>
      </c>
      <c r="D27" s="31" t="s">
        <v>70</v>
      </c>
      <c r="E27" s="68">
        <f>49.3+7.8+12.5</f>
        <v>69.6</v>
      </c>
      <c r="F27" s="68">
        <f>49.3+7.8+12.5</f>
        <v>69.6</v>
      </c>
    </row>
    <row r="28" spans="1:6" ht="46.5">
      <c r="A28" s="30" t="s">
        <v>75</v>
      </c>
      <c r="B28" s="36">
        <v>791</v>
      </c>
      <c r="C28" s="31" t="s">
        <v>115</v>
      </c>
      <c r="D28" s="31"/>
      <c r="E28" s="32">
        <f>E29</f>
        <v>647</v>
      </c>
      <c r="F28" s="32">
        <f>F29</f>
        <v>647</v>
      </c>
    </row>
    <row r="29" spans="1:6" ht="78">
      <c r="A29" s="30" t="s">
        <v>64</v>
      </c>
      <c r="B29" s="36">
        <v>791</v>
      </c>
      <c r="C29" s="31" t="s">
        <v>115</v>
      </c>
      <c r="D29" s="31" t="s">
        <v>65</v>
      </c>
      <c r="E29" s="68">
        <v>647</v>
      </c>
      <c r="F29" s="68">
        <v>647</v>
      </c>
    </row>
    <row r="30" spans="1:6" ht="15">
      <c r="A30" s="30" t="s">
        <v>79</v>
      </c>
      <c r="B30" s="36">
        <v>791</v>
      </c>
      <c r="C30" s="31" t="s">
        <v>213</v>
      </c>
      <c r="D30" s="31"/>
      <c r="E30" s="32">
        <f>E31</f>
        <v>40</v>
      </c>
      <c r="F30" s="32">
        <f>F31</f>
        <v>40</v>
      </c>
    </row>
    <row r="31" spans="1:6" s="42" customFormat="1" ht="15">
      <c r="A31" s="30" t="s">
        <v>69</v>
      </c>
      <c r="B31" s="36">
        <v>791</v>
      </c>
      <c r="C31" s="31" t="s">
        <v>213</v>
      </c>
      <c r="D31" s="31" t="s">
        <v>70</v>
      </c>
      <c r="E31" s="68">
        <v>40</v>
      </c>
      <c r="F31" s="68">
        <v>40</v>
      </c>
    </row>
    <row r="32" spans="1:6" ht="81">
      <c r="A32" s="63" t="s">
        <v>259</v>
      </c>
      <c r="B32" s="38">
        <v>791</v>
      </c>
      <c r="C32" s="34" t="s">
        <v>257</v>
      </c>
      <c r="D32" s="34"/>
      <c r="E32" s="55">
        <f>E33</f>
        <v>145</v>
      </c>
      <c r="F32" s="55">
        <f>F33</f>
        <v>145</v>
      </c>
    </row>
    <row r="33" spans="1:6" ht="30.75">
      <c r="A33" s="30" t="s">
        <v>258</v>
      </c>
      <c r="B33" s="36">
        <v>791</v>
      </c>
      <c r="C33" s="31" t="s">
        <v>256</v>
      </c>
      <c r="D33" s="31"/>
      <c r="E33" s="32">
        <f>E34</f>
        <v>145</v>
      </c>
      <c r="F33" s="32">
        <f>F34</f>
        <v>145</v>
      </c>
    </row>
    <row r="34" spans="1:6" ht="30.75">
      <c r="A34" s="30" t="s">
        <v>67</v>
      </c>
      <c r="B34" s="36">
        <v>791</v>
      </c>
      <c r="C34" s="31" t="s">
        <v>256</v>
      </c>
      <c r="D34" s="31" t="s">
        <v>68</v>
      </c>
      <c r="E34" s="68">
        <v>145</v>
      </c>
      <c r="F34" s="68">
        <v>145</v>
      </c>
    </row>
    <row r="35" spans="1:6" ht="64.5">
      <c r="A35" s="63" t="s">
        <v>230</v>
      </c>
      <c r="B35" s="38">
        <v>791</v>
      </c>
      <c r="C35" s="34" t="s">
        <v>216</v>
      </c>
      <c r="D35" s="34"/>
      <c r="E35" s="55">
        <f>E36</f>
        <v>13791.3</v>
      </c>
      <c r="F35" s="55">
        <f>F36</f>
        <v>13791.3</v>
      </c>
    </row>
    <row r="36" spans="1:6" ht="15">
      <c r="A36" s="30" t="s">
        <v>100</v>
      </c>
      <c r="B36" s="36">
        <v>791</v>
      </c>
      <c r="C36" s="31" t="s">
        <v>215</v>
      </c>
      <c r="D36" s="31"/>
      <c r="E36" s="32">
        <f>E37</f>
        <v>13791.3</v>
      </c>
      <c r="F36" s="32">
        <f>F37</f>
        <v>13791.3</v>
      </c>
    </row>
    <row r="37" spans="1:6" s="42" customFormat="1" ht="15">
      <c r="A37" s="30" t="s">
        <v>101</v>
      </c>
      <c r="B37" s="36">
        <v>791</v>
      </c>
      <c r="C37" s="31" t="s">
        <v>215</v>
      </c>
      <c r="D37" s="31" t="s">
        <v>102</v>
      </c>
      <c r="E37" s="68">
        <v>13791.3</v>
      </c>
      <c r="F37" s="68">
        <v>13791.3</v>
      </c>
    </row>
    <row r="38" spans="1:6" ht="81">
      <c r="A38" s="70" t="s">
        <v>224</v>
      </c>
      <c r="B38" s="38">
        <v>791</v>
      </c>
      <c r="C38" s="34" t="s">
        <v>119</v>
      </c>
      <c r="D38" s="34"/>
      <c r="E38" s="55">
        <f>E39</f>
        <v>7.4</v>
      </c>
      <c r="F38" s="55">
        <f>F39</f>
        <v>7.7</v>
      </c>
    </row>
    <row r="39" spans="1:6" ht="15">
      <c r="A39" s="30" t="s">
        <v>121</v>
      </c>
      <c r="B39" s="36">
        <v>791</v>
      </c>
      <c r="C39" s="31" t="s">
        <v>120</v>
      </c>
      <c r="D39" s="31"/>
      <c r="E39" s="32">
        <f>E40</f>
        <v>7.4</v>
      </c>
      <c r="F39" s="32">
        <f>F40</f>
        <v>7.7</v>
      </c>
    </row>
    <row r="40" spans="1:6" s="42" customFormat="1" ht="30.75">
      <c r="A40" s="30" t="s">
        <v>67</v>
      </c>
      <c r="B40" s="36">
        <v>791</v>
      </c>
      <c r="C40" s="31" t="s">
        <v>120</v>
      </c>
      <c r="D40" s="31" t="s">
        <v>68</v>
      </c>
      <c r="E40" s="68">
        <v>7.4</v>
      </c>
      <c r="F40" s="68">
        <v>7.7</v>
      </c>
    </row>
    <row r="41" spans="1:6" ht="64.5">
      <c r="A41" s="63" t="s">
        <v>253</v>
      </c>
      <c r="B41" s="38">
        <v>791</v>
      </c>
      <c r="C41" s="34" t="s">
        <v>249</v>
      </c>
      <c r="D41" s="34"/>
      <c r="E41" s="55">
        <f>E42</f>
        <v>55</v>
      </c>
      <c r="F41" s="55">
        <f>F42</f>
        <v>55</v>
      </c>
    </row>
    <row r="42" spans="1:6" ht="30.75">
      <c r="A42" s="30" t="s">
        <v>252</v>
      </c>
      <c r="B42" s="36">
        <v>791</v>
      </c>
      <c r="C42" s="31" t="s">
        <v>251</v>
      </c>
      <c r="D42" s="31"/>
      <c r="E42" s="32">
        <f>E43</f>
        <v>55</v>
      </c>
      <c r="F42" s="32">
        <f>F43</f>
        <v>55</v>
      </c>
    </row>
    <row r="43" spans="1:6" s="42" customFormat="1" ht="30.75">
      <c r="A43" s="30" t="s">
        <v>67</v>
      </c>
      <c r="B43" s="36">
        <v>791</v>
      </c>
      <c r="C43" s="31" t="s">
        <v>251</v>
      </c>
      <c r="D43" s="31" t="s">
        <v>68</v>
      </c>
      <c r="E43" s="68">
        <v>55</v>
      </c>
      <c r="F43" s="68">
        <v>55</v>
      </c>
    </row>
    <row r="44" spans="1:6" ht="81">
      <c r="A44" s="63" t="s">
        <v>226</v>
      </c>
      <c r="B44" s="38">
        <v>791</v>
      </c>
      <c r="C44" s="34" t="s">
        <v>130</v>
      </c>
      <c r="D44" s="34"/>
      <c r="E44" s="55">
        <f>E45+E47+E49+E51+E53</f>
        <v>9702.800000000001</v>
      </c>
      <c r="F44" s="55">
        <f>F45+F47+F49+F51+F53</f>
        <v>9887.4</v>
      </c>
    </row>
    <row r="45" spans="1:6" ht="15">
      <c r="A45" s="30" t="s">
        <v>128</v>
      </c>
      <c r="B45" s="36">
        <v>791</v>
      </c>
      <c r="C45" s="31" t="s">
        <v>127</v>
      </c>
      <c r="D45" s="31"/>
      <c r="E45" s="32">
        <f>SUM(E46:E46)</f>
        <v>222.8</v>
      </c>
      <c r="F45" s="32">
        <f>SUM(F46:F46)</f>
        <v>222.8</v>
      </c>
    </row>
    <row r="46" spans="1:6" s="42" customFormat="1" ht="30.75">
      <c r="A46" s="30" t="s">
        <v>67</v>
      </c>
      <c r="B46" s="36">
        <v>791</v>
      </c>
      <c r="C46" s="31" t="s">
        <v>127</v>
      </c>
      <c r="D46" s="31" t="s">
        <v>68</v>
      </c>
      <c r="E46" s="68">
        <v>222.8</v>
      </c>
      <c r="F46" s="68">
        <v>222.8</v>
      </c>
    </row>
    <row r="47" spans="1:6" ht="46.5">
      <c r="A47" s="30" t="s">
        <v>107</v>
      </c>
      <c r="B47" s="36">
        <v>791</v>
      </c>
      <c r="C47" s="31" t="s">
        <v>129</v>
      </c>
      <c r="D47" s="31"/>
      <c r="E47" s="32">
        <f>E48</f>
        <v>753.3</v>
      </c>
      <c r="F47" s="32">
        <f>F48</f>
        <v>753.3</v>
      </c>
    </row>
    <row r="48" spans="1:6" ht="30.75">
      <c r="A48" s="30" t="s">
        <v>67</v>
      </c>
      <c r="B48" s="36">
        <v>791</v>
      </c>
      <c r="C48" s="31" t="s">
        <v>129</v>
      </c>
      <c r="D48" s="31" t="s">
        <v>68</v>
      </c>
      <c r="E48" s="68">
        <v>753.3</v>
      </c>
      <c r="F48" s="68">
        <v>753.3</v>
      </c>
    </row>
    <row r="49" spans="1:6" s="42" customFormat="1" ht="15">
      <c r="A49" s="30" t="s">
        <v>132</v>
      </c>
      <c r="B49" s="36">
        <v>791</v>
      </c>
      <c r="C49" s="31" t="s">
        <v>131</v>
      </c>
      <c r="D49" s="31"/>
      <c r="E49" s="32">
        <f>SUM(E50:E50)</f>
        <v>70</v>
      </c>
      <c r="F49" s="32">
        <f>SUM(F50:F50)</f>
        <v>70</v>
      </c>
    </row>
    <row r="50" spans="1:6" ht="30.75">
      <c r="A50" s="30" t="s">
        <v>67</v>
      </c>
      <c r="B50" s="36">
        <v>791</v>
      </c>
      <c r="C50" s="31" t="s">
        <v>131</v>
      </c>
      <c r="D50" s="31" t="s">
        <v>68</v>
      </c>
      <c r="E50" s="68">
        <v>70</v>
      </c>
      <c r="F50" s="68">
        <v>70</v>
      </c>
    </row>
    <row r="51" spans="1:6" ht="30.75">
      <c r="A51" s="30" t="s">
        <v>96</v>
      </c>
      <c r="B51" s="36">
        <v>791</v>
      </c>
      <c r="C51" s="31" t="s">
        <v>133</v>
      </c>
      <c r="D51" s="31"/>
      <c r="E51" s="32">
        <f>E52</f>
        <v>8435.7</v>
      </c>
      <c r="F51" s="32">
        <f>F52</f>
        <v>8620.3</v>
      </c>
    </row>
    <row r="52" spans="1:6" ht="30.75">
      <c r="A52" s="30" t="s">
        <v>67</v>
      </c>
      <c r="B52" s="36">
        <v>791</v>
      </c>
      <c r="C52" s="31" t="s">
        <v>133</v>
      </c>
      <c r="D52" s="31" t="s">
        <v>68</v>
      </c>
      <c r="E52" s="68">
        <v>8435.7</v>
      </c>
      <c r="F52" s="68">
        <v>8620.3</v>
      </c>
    </row>
    <row r="53" spans="1:6" ht="15">
      <c r="A53" s="30" t="s">
        <v>141</v>
      </c>
      <c r="B53" s="36">
        <v>791</v>
      </c>
      <c r="C53" s="31" t="s">
        <v>138</v>
      </c>
      <c r="D53" s="31"/>
      <c r="E53" s="32">
        <f>SUM(E54:E54)</f>
        <v>221</v>
      </c>
      <c r="F53" s="32">
        <f>SUM(F54:F54)</f>
        <v>221</v>
      </c>
    </row>
    <row r="54" spans="1:6" ht="30.75">
      <c r="A54" s="30" t="s">
        <v>67</v>
      </c>
      <c r="B54" s="36">
        <v>791</v>
      </c>
      <c r="C54" s="31" t="s">
        <v>138</v>
      </c>
      <c r="D54" s="31" t="s">
        <v>68</v>
      </c>
      <c r="E54" s="68">
        <v>221</v>
      </c>
      <c r="F54" s="68">
        <v>221</v>
      </c>
    </row>
    <row r="55" spans="1:6" ht="64.5">
      <c r="A55" s="63" t="s">
        <v>225</v>
      </c>
      <c r="B55" s="38">
        <v>791</v>
      </c>
      <c r="C55" s="34" t="s">
        <v>126</v>
      </c>
      <c r="D55" s="34"/>
      <c r="E55" s="55">
        <f>E56</f>
        <v>7260.6</v>
      </c>
      <c r="F55" s="55">
        <f>F56</f>
        <v>6476.1</v>
      </c>
    </row>
    <row r="56" spans="1:6" ht="15">
      <c r="A56" s="30" t="s">
        <v>85</v>
      </c>
      <c r="B56" s="36">
        <v>791</v>
      </c>
      <c r="C56" s="31" t="s">
        <v>125</v>
      </c>
      <c r="D56" s="31"/>
      <c r="E56" s="32">
        <f>E57</f>
        <v>7260.6</v>
      </c>
      <c r="F56" s="32">
        <f>F57</f>
        <v>6476.1</v>
      </c>
    </row>
    <row r="57" spans="1:6" ht="30.75">
      <c r="A57" s="30" t="s">
        <v>67</v>
      </c>
      <c r="B57" s="36">
        <v>791</v>
      </c>
      <c r="C57" s="31" t="s">
        <v>125</v>
      </c>
      <c r="D57" s="31" t="s">
        <v>68</v>
      </c>
      <c r="E57" s="68">
        <v>7260.6</v>
      </c>
      <c r="F57" s="68">
        <v>6476.1</v>
      </c>
    </row>
    <row r="58" spans="1:8" ht="48">
      <c r="A58" s="63" t="s">
        <v>214</v>
      </c>
      <c r="B58" s="38">
        <v>791</v>
      </c>
      <c r="C58" s="34" t="s">
        <v>212</v>
      </c>
      <c r="D58" s="34"/>
      <c r="E58" s="55">
        <f>E59</f>
        <v>154.5</v>
      </c>
      <c r="F58" s="55">
        <f>F59</f>
        <v>154.5</v>
      </c>
      <c r="H58" s="73"/>
    </row>
    <row r="59" spans="1:6" ht="30.75">
      <c r="A59" s="30" t="s">
        <v>150</v>
      </c>
      <c r="B59" s="36">
        <v>791</v>
      </c>
      <c r="C59" s="31" t="s">
        <v>211</v>
      </c>
      <c r="D59" s="31"/>
      <c r="E59" s="32">
        <f>E60</f>
        <v>154.5</v>
      </c>
      <c r="F59" s="32">
        <f>F60</f>
        <v>154.5</v>
      </c>
    </row>
    <row r="60" spans="1:6" ht="30.75">
      <c r="A60" s="30" t="s">
        <v>67</v>
      </c>
      <c r="B60" s="36">
        <v>791</v>
      </c>
      <c r="C60" s="31" t="s">
        <v>211</v>
      </c>
      <c r="D60" s="31" t="s">
        <v>68</v>
      </c>
      <c r="E60" s="68">
        <v>154.5</v>
      </c>
      <c r="F60" s="68">
        <v>154.5</v>
      </c>
    </row>
    <row r="61" spans="1:6" ht="15">
      <c r="A61" s="33" t="s">
        <v>78</v>
      </c>
      <c r="B61" s="36">
        <v>791</v>
      </c>
      <c r="C61" s="34" t="s">
        <v>116</v>
      </c>
      <c r="D61" s="34"/>
      <c r="E61" s="55">
        <f>E62</f>
        <v>1186.8</v>
      </c>
      <c r="F61" s="55">
        <f>F62</f>
        <v>1286</v>
      </c>
    </row>
    <row r="62" spans="1:6" ht="46.5">
      <c r="A62" s="101" t="s">
        <v>267</v>
      </c>
      <c r="B62" s="36">
        <v>791</v>
      </c>
      <c r="C62" s="102" t="s">
        <v>266</v>
      </c>
      <c r="D62" s="102"/>
      <c r="E62" s="103">
        <f>SUM(E63:E64)</f>
        <v>1186.8</v>
      </c>
      <c r="F62" s="103">
        <f>SUM(F63:F64)</f>
        <v>1286</v>
      </c>
    </row>
    <row r="63" spans="1:6" ht="78">
      <c r="A63" s="30" t="s">
        <v>64</v>
      </c>
      <c r="B63" s="36">
        <v>791</v>
      </c>
      <c r="C63" s="31" t="s">
        <v>266</v>
      </c>
      <c r="D63" s="31" t="s">
        <v>65</v>
      </c>
      <c r="E63" s="68">
        <v>1131.5</v>
      </c>
      <c r="F63" s="68">
        <v>1230.4</v>
      </c>
    </row>
    <row r="64" spans="1:6" ht="30.75">
      <c r="A64" s="30" t="s">
        <v>67</v>
      </c>
      <c r="B64" s="36">
        <v>791</v>
      </c>
      <c r="C64" s="31" t="s">
        <v>266</v>
      </c>
      <c r="D64" s="31" t="s">
        <v>68</v>
      </c>
      <c r="E64" s="68">
        <v>55.3</v>
      </c>
      <c r="F64" s="68">
        <v>55.6</v>
      </c>
    </row>
    <row r="65" spans="1:6" ht="15" hidden="1">
      <c r="A65" s="30"/>
      <c r="B65" s="36"/>
      <c r="C65" s="31"/>
      <c r="D65" s="31"/>
      <c r="E65" s="68"/>
      <c r="F65" s="68"/>
    </row>
    <row r="66" spans="1:6" ht="15" hidden="1">
      <c r="A66" s="30"/>
      <c r="B66" s="36"/>
      <c r="C66" s="31"/>
      <c r="D66" s="31"/>
      <c r="E66" s="68"/>
      <c r="F66" s="68"/>
    </row>
    <row r="67" spans="1:6" ht="15" hidden="1">
      <c r="A67" s="30"/>
      <c r="B67" s="36"/>
      <c r="C67" s="31"/>
      <c r="D67" s="31"/>
      <c r="E67" s="68"/>
      <c r="F67" s="68"/>
    </row>
    <row r="68" spans="1:6" ht="15" hidden="1">
      <c r="A68" s="30"/>
      <c r="B68" s="36"/>
      <c r="C68" s="31"/>
      <c r="D68" s="31"/>
      <c r="E68" s="68"/>
      <c r="F68" s="68"/>
    </row>
    <row r="69" spans="1:6" ht="15" hidden="1">
      <c r="A69" s="30"/>
      <c r="B69" s="36"/>
      <c r="C69" s="31"/>
      <c r="D69" s="31"/>
      <c r="E69" s="68"/>
      <c r="F69" s="68"/>
    </row>
    <row r="70" spans="1:6" ht="15" hidden="1">
      <c r="A70" s="30"/>
      <c r="B70" s="36"/>
      <c r="C70" s="31"/>
      <c r="D70" s="31"/>
      <c r="E70" s="68"/>
      <c r="F70" s="68"/>
    </row>
    <row r="71" spans="1:6" ht="15" hidden="1">
      <c r="A71" s="30"/>
      <c r="B71" s="36"/>
      <c r="C71" s="31"/>
      <c r="D71" s="31"/>
      <c r="E71" s="68"/>
      <c r="F71" s="68"/>
    </row>
    <row r="72" spans="1:6" ht="15">
      <c r="A72" s="57" t="s">
        <v>103</v>
      </c>
      <c r="B72" s="38">
        <v>791</v>
      </c>
      <c r="C72" s="48">
        <v>9999999999</v>
      </c>
      <c r="D72" s="48"/>
      <c r="E72" s="55">
        <f>E73</f>
        <v>1000.3</v>
      </c>
      <c r="F72" s="55">
        <f>F73</f>
        <v>2022.2</v>
      </c>
    </row>
    <row r="73" spans="1:6" ht="15">
      <c r="A73" s="58" t="s">
        <v>136</v>
      </c>
      <c r="B73" s="36">
        <v>791</v>
      </c>
      <c r="C73" s="39">
        <v>9999999999</v>
      </c>
      <c r="D73" s="39">
        <v>999</v>
      </c>
      <c r="E73" s="68">
        <v>1000.3</v>
      </c>
      <c r="F73" s="68">
        <v>2022.2</v>
      </c>
    </row>
  </sheetData>
  <sheetProtection/>
  <mergeCells count="15">
    <mergeCell ref="A6:F6"/>
    <mergeCell ref="A1:F1"/>
    <mergeCell ref="A2:F2"/>
    <mergeCell ref="A3:F3"/>
    <mergeCell ref="A4:F4"/>
    <mergeCell ref="A5:F5"/>
    <mergeCell ref="A7:F7"/>
    <mergeCell ref="A8:E8"/>
    <mergeCell ref="A9:F9"/>
    <mergeCell ref="A10:F10"/>
    <mergeCell ref="A11:A12"/>
    <mergeCell ref="B11:B12"/>
    <mergeCell ref="C11:C12"/>
    <mergeCell ref="D11:D12"/>
    <mergeCell ref="E11:F11"/>
  </mergeCells>
  <printOptions/>
  <pageMargins left="0.8267716535433072" right="0.2362204724409449" top="0.1968503937007874" bottom="0.1968503937007874" header="0.2755905511811024" footer="0.5118110236220472"/>
  <pageSetup fitToHeight="5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62.140625" style="10" customWidth="1"/>
    <col min="2" max="2" width="22.421875" style="10" customWidth="1"/>
    <col min="3" max="16384" width="9.140625" style="10" customWidth="1"/>
  </cols>
  <sheetData>
    <row r="1" spans="1:2" ht="18">
      <c r="A1" s="120" t="s">
        <v>104</v>
      </c>
      <c r="B1" s="120"/>
    </row>
    <row r="2" spans="1:2" ht="18">
      <c r="A2" s="120" t="s">
        <v>236</v>
      </c>
      <c r="B2" s="120"/>
    </row>
    <row r="3" spans="1:2" ht="18">
      <c r="A3" s="120" t="s">
        <v>2</v>
      </c>
      <c r="B3" s="120"/>
    </row>
    <row r="4" spans="1:2" ht="18">
      <c r="A4" s="120" t="str">
        <f>'Прил.10 ведомств.'!A4:F4</f>
        <v>от "25" декабря 2020 года № 159</v>
      </c>
      <c r="B4" s="120"/>
    </row>
    <row r="5" spans="1:2" ht="18">
      <c r="A5" s="120" t="s">
        <v>237</v>
      </c>
      <c r="B5" s="120"/>
    </row>
    <row r="6" spans="1:2" ht="18">
      <c r="A6" s="120" t="s">
        <v>2</v>
      </c>
      <c r="B6" s="120"/>
    </row>
    <row r="7" spans="1:2" ht="18">
      <c r="A7" s="120" t="str">
        <f>'Прил.10 ведомств.'!A7:F7</f>
        <v>на 2021 год и плановый период 2022 и 2023 годов»</v>
      </c>
      <c r="B7" s="120"/>
    </row>
    <row r="8" spans="1:2" ht="18">
      <c r="A8" s="61"/>
      <c r="B8" s="61"/>
    </row>
    <row r="9" spans="1:2" ht="111.75" customHeight="1">
      <c r="A9" s="121" t="s">
        <v>238</v>
      </c>
      <c r="B9" s="121"/>
    </row>
    <row r="10" spans="1:2" ht="18">
      <c r="A10" s="11"/>
      <c r="B10" s="12"/>
    </row>
    <row r="11" spans="1:2" ht="34.5">
      <c r="A11" s="64" t="s">
        <v>155</v>
      </c>
      <c r="B11" s="14" t="s">
        <v>50</v>
      </c>
    </row>
    <row r="12" spans="1:2" ht="36">
      <c r="A12" s="65" t="s">
        <v>156</v>
      </c>
      <c r="B12" s="49">
        <v>50.7</v>
      </c>
    </row>
    <row r="13" spans="1:2" ht="17.25">
      <c r="A13" s="13" t="s">
        <v>154</v>
      </c>
      <c r="B13" s="50">
        <f>SUM(B11:B12)</f>
        <v>50.7</v>
      </c>
    </row>
    <row r="14" ht="12.75">
      <c r="B14" s="52"/>
    </row>
  </sheetData>
  <sheetProtection/>
  <mergeCells count="8">
    <mergeCell ref="A7:B7"/>
    <mergeCell ref="A9:B9"/>
    <mergeCell ref="A1:B1"/>
    <mergeCell ref="A2:B2"/>
    <mergeCell ref="A3:B3"/>
    <mergeCell ref="A4:B4"/>
    <mergeCell ref="A5:B5"/>
    <mergeCell ref="A6:B6"/>
  </mergeCells>
  <printOptions/>
  <pageMargins left="0.9448818897637796" right="0.35433070866141736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2020-12-24T10:01:35Z</dcterms:modified>
  <cp:category/>
  <cp:version/>
  <cp:contentType/>
  <cp:contentStatus/>
</cp:coreProperties>
</file>